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Gerência Técnica\Técnico\TRAMITAS - SERVIÇOS\CONST. E MONTAGEM 2025 - 2026\ANEXO A_ANEXOS AO CONTRATO\"/>
    </mc:Choice>
  </mc:AlternateContent>
  <xr:revisionPtr revIDLastSave="0" documentId="13_ncr:1_{B16ECFBB-2A65-4C36-B0A5-A02B2C47793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_FilterDatabase" localSheetId="0" hidden="1">Plan1!$A$21:$G$155</definedName>
    <definedName name="_xlnm.Print_Area" localSheetId="0">Plan1!$A$1:$H$193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F153" i="1" l="1"/>
  <c r="G153" i="1" s="1"/>
  <c r="F151" i="1"/>
  <c r="F150" i="1"/>
  <c r="F149" i="1"/>
  <c r="F148" i="1"/>
  <c r="F147" i="1"/>
  <c r="F146" i="1"/>
  <c r="F145" i="1"/>
  <c r="F144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8" i="1"/>
  <c r="F77" i="1"/>
  <c r="F76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6" i="1"/>
  <c r="F55" i="1"/>
  <c r="F54" i="1"/>
  <c r="F53" i="1"/>
  <c r="F52" i="1"/>
  <c r="F51" i="1"/>
  <c r="F50" i="1"/>
  <c r="F49" i="1"/>
  <c r="F47" i="1"/>
  <c r="F46" i="1"/>
  <c r="F45" i="1"/>
  <c r="G45" i="1" s="1"/>
  <c r="F44" i="1"/>
  <c r="F43" i="1"/>
  <c r="F42" i="1"/>
  <c r="F41" i="1"/>
  <c r="G41" i="1" s="1"/>
  <c r="F40" i="1"/>
  <c r="F39" i="1"/>
  <c r="F38" i="1"/>
  <c r="F37" i="1"/>
  <c r="F35" i="1"/>
  <c r="F34" i="1"/>
  <c r="F33" i="1"/>
  <c r="F32" i="1"/>
  <c r="F31" i="1"/>
  <c r="F30" i="1"/>
  <c r="F29" i="1"/>
  <c r="F28" i="1"/>
  <c r="F27" i="1"/>
  <c r="F26" i="1"/>
  <c r="F24" i="1"/>
  <c r="G148" i="1"/>
  <c r="G145" i="1"/>
  <c r="G139" i="1"/>
  <c r="G136" i="1"/>
  <c r="G131" i="1"/>
  <c r="G128" i="1"/>
  <c r="G123" i="1"/>
  <c r="G120" i="1"/>
  <c r="G115" i="1"/>
  <c r="G112" i="1"/>
  <c r="G106" i="1"/>
  <c r="G103" i="1"/>
  <c r="G98" i="1"/>
  <c r="G95" i="1"/>
  <c r="G90" i="1"/>
  <c r="G87" i="1"/>
  <c r="G82" i="1"/>
  <c r="G78" i="1"/>
  <c r="G72" i="1"/>
  <c r="G69" i="1"/>
  <c r="G64" i="1"/>
  <c r="G61" i="1"/>
  <c r="G55" i="1"/>
  <c r="G52" i="1"/>
  <c r="G46" i="1"/>
  <c r="G43" i="1"/>
  <c r="G38" i="1"/>
  <c r="G34" i="1"/>
  <c r="G29" i="1"/>
  <c r="G26" i="1"/>
  <c r="G30" i="1" l="1"/>
  <c r="G39" i="1"/>
  <c r="G47" i="1"/>
  <c r="G56" i="1"/>
  <c r="G65" i="1"/>
  <c r="G73" i="1"/>
  <c r="G83" i="1"/>
  <c r="G91" i="1"/>
  <c r="G99" i="1"/>
  <c r="G107" i="1"/>
  <c r="G116" i="1"/>
  <c r="G124" i="1"/>
  <c r="G132" i="1"/>
  <c r="G140" i="1"/>
  <c r="G149" i="1"/>
  <c r="G31" i="1"/>
  <c r="G40" i="1"/>
  <c r="G49" i="1"/>
  <c r="G58" i="1"/>
  <c r="G66" i="1"/>
  <c r="G74" i="1"/>
  <c r="G84" i="1"/>
  <c r="G92" i="1"/>
  <c r="G100" i="1"/>
  <c r="G108" i="1"/>
  <c r="G117" i="1"/>
  <c r="G125" i="1"/>
  <c r="G133" i="1"/>
  <c r="G141" i="1"/>
  <c r="G150" i="1"/>
  <c r="G32" i="1"/>
  <c r="G50" i="1"/>
  <c r="G59" i="1"/>
  <c r="G67" i="1"/>
  <c r="G76" i="1"/>
  <c r="G85" i="1"/>
  <c r="G93" i="1"/>
  <c r="G101" i="1"/>
  <c r="G109" i="1"/>
  <c r="G118" i="1"/>
  <c r="G126" i="1"/>
  <c r="G134" i="1"/>
  <c r="G142" i="1"/>
  <c r="G151" i="1"/>
  <c r="G24" i="1"/>
  <c r="G33" i="1"/>
  <c r="G42" i="1"/>
  <c r="G51" i="1"/>
  <c r="G60" i="1"/>
  <c r="G68" i="1"/>
  <c r="G77" i="1"/>
  <c r="G86" i="1"/>
  <c r="G94" i="1"/>
  <c r="G102" i="1"/>
  <c r="G111" i="1"/>
  <c r="G119" i="1"/>
  <c r="G127" i="1"/>
  <c r="G135" i="1"/>
  <c r="G144" i="1"/>
  <c r="G27" i="1"/>
  <c r="G35" i="1"/>
  <c r="G44" i="1"/>
  <c r="G53" i="1"/>
  <c r="G62" i="1"/>
  <c r="G70" i="1"/>
  <c r="G80" i="1"/>
  <c r="G88" i="1"/>
  <c r="G96" i="1"/>
  <c r="G104" i="1"/>
  <c r="G113" i="1"/>
  <c r="G121" i="1"/>
  <c r="G129" i="1"/>
  <c r="G137" i="1"/>
  <c r="G146" i="1"/>
  <c r="G28" i="1"/>
  <c r="G37" i="1"/>
  <c r="G54" i="1"/>
  <c r="G63" i="1"/>
  <c r="G71" i="1"/>
  <c r="G81" i="1"/>
  <c r="G89" i="1"/>
  <c r="G97" i="1"/>
  <c r="G105" i="1"/>
  <c r="G114" i="1"/>
  <c r="G122" i="1"/>
  <c r="G130" i="1"/>
  <c r="G138" i="1"/>
  <c r="G147" i="1"/>
  <c r="G23" i="1"/>
  <c r="G154" i="1"/>
  <c r="F157" i="1" s="1"/>
</calcChain>
</file>

<file path=xl/sharedStrings.xml><?xml version="1.0" encoding="utf-8"?>
<sst xmlns="http://schemas.openxmlformats.org/spreadsheetml/2006/main" count="284" uniqueCount="175">
  <si>
    <t>PLANILHA DE PREÇOS UNITÁRIOS - PPU</t>
  </si>
  <si>
    <t>OBJETO:</t>
  </si>
  <si>
    <t>DATA:</t>
  </si>
  <si>
    <t>PROPONENTE:</t>
  </si>
  <si>
    <t>CNPJ:</t>
  </si>
  <si>
    <t>ENDEREÇO:</t>
  </si>
  <si>
    <t>ITEM</t>
  </si>
  <si>
    <t>DESCRIÇÃO</t>
  </si>
  <si>
    <t>UNIDADE</t>
  </si>
  <si>
    <t>QTDE</t>
  </si>
  <si>
    <t>VALOR TOTAL</t>
  </si>
  <si>
    <t>VALOR GLOBAL POR EXTENSO</t>
  </si>
  <si>
    <t>SERVIÇOS PRELIMINARES E CANTEIRO LOCAL</t>
  </si>
  <si>
    <t>MOBILIZAÇÃO DO CONTRATO</t>
  </si>
  <si>
    <t>CANTEIRO LOCAL DA OBRA</t>
  </si>
  <si>
    <t>LANÇAMENTO DE GASODUTOS</t>
  </si>
  <si>
    <t>M</t>
  </si>
  <si>
    <t>LANÇAMENTO DE GASODUTO EM PEAD 110MM POR FURO DIRECIONAL</t>
  </si>
  <si>
    <t>SERVIÇOS DE ESTAÇÕES</t>
  </si>
  <si>
    <t>SERVIÇOS DE MONTAGENS MECÂNICAS E BLOQUEIOS DE REDE</t>
  </si>
  <si>
    <t>FABRICAÇÃO DE SPOOLS</t>
  </si>
  <si>
    <t>FABRICAÇÃO DE SUPORTES</t>
  </si>
  <si>
    <t>MONTAGEM OU DESMONTAGEM DE SPOOLS E SUPORTES</t>
  </si>
  <si>
    <t>SERVIÇOS DE SINALIZAÇÃO E SEGURANÇA</t>
  </si>
  <si>
    <t>PLACAS DE CONCRETO ARMADO PARA PROTEÇÃO DE TUBULAÇÃO</t>
  </si>
  <si>
    <t>LAJE DE CONCRETO ARMADO PARA PROTEÇÃO MECÂNICA DE TUBULAÇÃO</t>
  </si>
  <si>
    <t>Operação de sinalização por bandeirola de tecido ou com placa metálica (OPERAÇÃO PARE E SIGA)</t>
  </si>
  <si>
    <t>LIMPEZA E TESTES DE GASODUTOS</t>
  </si>
  <si>
    <t>SERVIÇOS DE ESCAVAÇÃO, DEMOLIÇÃO E RECOMPOSIÇÃO</t>
  </si>
  <si>
    <t>Desmonte de material de 3ª categoria (blocos de rochas ou matacos), em vala, com martelete pneumático manual - exclusive retirada, carga e transporte. af_03/2021</t>
  </si>
  <si>
    <t>RETIRADA DE MATERIAL DE 3ª CATEGORIA (APÓS ESCAVAÇÃO/DESMONTE) EM VALAS, COM ESCAVADEIRA HIDRÁULICA - EXCLUSIVE CARGA E TRANSPORTE. AF_03/2021</t>
  </si>
  <si>
    <t>LIMPEZA MECANIZADA DE CAMADA VEGETAL, VEGETAÇÃO E PEQUENAS ÁRVORES DIÂMETRO DE TRONCO MENOR QUE 0,20 M), COM TRATOR DE ESTEIRAS. AF_03/2024</t>
  </si>
  <si>
    <t>CORTE RASO E RECORTE DE ÁRVORE COM DIÂMETRO DE TRONCO MAIOR OU IGUAL A 0,20 M E MENOR QUE 0,40 M. AF_03/2024</t>
  </si>
  <si>
    <t>CORTE RASO E RECORTE DE ÁRVORE COM DIÂMETRO DE TRONCO MAIOR OU IGUAL A 0,40 M E MENOR QUE 0,60 M. AF_03/2024</t>
  </si>
  <si>
    <t>REATERRO MANUAL DE VALAS, COM COMPACTADOR DE SOLOS DE PERCUSSÃO. AF_08/2023</t>
  </si>
  <si>
    <t>RECOMPOSIÇÃO DE REVESTIMENTO EM CONCRETO ASFÁLTICO (AQUISIÇÃO EM USINA), PARA O FECHAMENTO DE VALAS - INCLUSO DEMOLIÇÃO DO PAVIMENTO. AF_12/
2020</t>
  </si>
  <si>
    <t>Solo brita para base de remendo profundo - brita comercial	m³	62,92</t>
  </si>
  <si>
    <t>RECOMPOSIÇÃO DE PAVIMENTO EM PARALELEPÍPEDOS, REJUNTAMENTO COM ARGAMASSA, COM REAPROVEITAMENTO DOS PARALELEPÍPEDOS, PARA O FECHAMENTO DE VALAS - INCLUSO RETIRADA E COLOCAÇÃO DO MATERIAL. AF_12/2020</t>
  </si>
  <si>
    <t>Manutenção/recomposição de sinalização - pintura de faixa com tinta acrílica - espessura de 0,6 mm</t>
  </si>
  <si>
    <t>SERVIÇOS DE CONSTRUÇÃO CIVIL</t>
  </si>
  <si>
    <t>ESCAVAÇÃO MANUAL PARA VIGA BALDRAME OU SAPATA CORRIDA (INCLUINDO ESCAVAÇÃO PARA COLOCAÇÃO DE FÔRMAS). AF_01/2024</t>
  </si>
  <si>
    <t>LASTRO DE CONCRETO MAGRO, APLICADO EM PISOS, LAJES SOBRE SOLO OU RADIERS, ESPESSURA DE 5 CM. AF_01/2024</t>
  </si>
  <si>
    <t>ARMAÇÃO DE PILAR OU VIGA DE ESTRUTURA DE CONCRETO ARMADO EMBUTIDA EM ALVENARIA DE VEDAÇÃO UTILIZANDO AÇO CA-60 DE 5,0 MM - MONTAGEM. AF_06/2022</t>
  </si>
  <si>
    <t>FABRICAÇÃO DE FÔRMA PARA PILARES E ESTRUTURAS SIMILARES, EM CHAPA DE MADEIRA COMPENSADA RESINADA, E = 17 MM. AF_09/2020</t>
  </si>
  <si>
    <t>ARMAÇÃO DE PILAR OU VIGA DE ESTRUTURA CONVENCIONAL DE CONCRETO ARMADO UTILIZANDO AÇO CA-50 DE 10,0 MM - MONTAGEM. AF_06/2022</t>
  </si>
  <si>
    <t>CONCRETAGEM DE PILARES, FCK = 25 MPA, COM USO DE BALDES - LANÇAMENTO, ADENSAMENTO E ACABAMENTO. AF_02/2022</t>
  </si>
  <si>
    <t>ARMAÇÃO DE PILAR OU VIGA DE ESTRUTURA DE CONCRETO ARMADO EMBUTIDA EM ALVENARIA DE VEDAÇÃO UTILIZANDO AÇO CA-50 DE 8,0 MM - MONTAGEM. AF_06/2022</t>
  </si>
  <si>
    <t>FABRICAÇÃO DE ESCORAS DO TIPO PONTALETE, EM MADEIRA, PARA PÉ-DIREITO SIMPLES. AF_09/2020</t>
  </si>
  <si>
    <t>APLICAÇÃO DE LONA PLÁSTICA PARA EXECUÇÃO DE PAVIMENTOS DE CONCRETO. AF_04/2022</t>
  </si>
  <si>
    <t>ALVENARIA DE BLOCOS DE CONCRETO ESTRUTURAL 14X19X39 CM (ESPESSURA 14 CM), FBK = 4,5 MPA, UTILIZANDO COLHER DE PEDREIRO. AF_10/2022</t>
  </si>
  <si>
    <t>ASSENTAMENTO DE GUIA (MEIO-FIO) EM TRECHO RETO, CONFECCIONADA EM CONCRETO PRÉ-FABRICADO, DIMENSÕES 100X15X13X30 CM (COMPRIMENTO X BASE INFERIOR X BASE SUPERIOR X ALTURA). AF_01/2024</t>
  </si>
  <si>
    <t>PLANTIO DE GRAMA BATATAIS EM PLACAS. AF_05/2018</t>
  </si>
  <si>
    <t>PISO CIMENTADO, TRAÇO 1:3 (CIMENTO E AREIA), ACABAMENTO LISO, ESPESSUR2,0 CM, PREPARO MECÂNICO DA ARGAMASSA. AF_09/2020</t>
  </si>
  <si>
    <t>REVESTIMENTO CERÂMICO PARA PISO COM PLACAS TIPO ESMALTADA EXTRA DE DIMENSÕES 45X45 CM APLICADA EM AMBIENTES DE ÁREA MAIOR QUE 10 M2. AF_02/2023_PE</t>
  </si>
  <si>
    <t>FUNDO SELADOR ACRÍLICO, APLICAÇÃO MANUAL EM PAREDE, UMA DEMÃO. AF_04/2023</t>
  </si>
  <si>
    <t>PINTURA LÁTEX ACRÍLICA PREMIUM, APLICAÇÃO MANUAL EM PAREDES, DUAS DEMÃOS. AF_04/2023</t>
  </si>
  <si>
    <t>PINTURA LÁTEX ACRÍLICA PREMIUM, APLICAÇÃO MANUAL EM TETO, DUAS DEMÃOS. AF_04/2023</t>
  </si>
  <si>
    <t xml:space="preserve">	ATERRO COM PÓ DE PEDRA, ESPALHAMENTO E COMPACTAÇÃO MECÂNICA, C/ CONTROLE, MAT. DE AQUISIÇÃO</t>
  </si>
  <si>
    <t>EXECUÇÃO DE PAVIMENTO DE CONCRETO ARMADO (PCA), FCK = 30 MPA, ESPESSURA DE 15,0 CM. AF_04/2022</t>
  </si>
  <si>
    <t>EXECUÇÃO DE PAVIMENTO EM PISO INTERTRAVADO, COM BLOCO RETANGULAR COR NATURAL DE 20 X 10 CM, ESPESSURA 6 CM. AF_10/2022</t>
  </si>
  <si>
    <t>PINTURA COM TINTA ALQUÍDICA DE ACABAMENTO (ESMALTE SINTÉTICO BRILHANTE) APLICADA A ROLO OU PINCEL SOBRE SUPERFÍCIES METÁLICAS (EXCETO PERFIL) EXECUTADO EM OBRA (02 DEMÃOS). AF_01/2020</t>
  </si>
  <si>
    <t>LIXAMENTO MANUAL EM SUPERFÍCIES METÁLICAS EM OBRA. AF_01/2020</t>
  </si>
  <si>
    <t>PINTURA COM TINTA ALQUÍDICA DE FUNDO (TIPO ZARCÃO) APLICADA A ROLO OU MPINCEL SOBRE SUPERFÍCIES METÁLICAS (EXCETO PERFIL) EXECUTADO EM OBRA (POR DEMÃO). AF_01/2020</t>
  </si>
  <si>
    <t>Portão em tubo de ferro galvanizado de 2", de abrir, de 0,90 x 2,10m, tela malha revestida 76 x 76mm, n.º 12, inclusive dobradiças e trancas/ferrolho</t>
  </si>
  <si>
    <t>SERVIÇOS FINAIS</t>
  </si>
  <si>
    <t>m2</t>
  </si>
  <si>
    <t>DESMOBILIZAÇÃO DO CONTRATO</t>
  </si>
  <si>
    <t>vb</t>
  </si>
  <si>
    <t>PERCENTUAL DE DESCONTO OFERTADO</t>
  </si>
  <si>
    <t>VALOR FINAL DA PROPOSTA COM BDI</t>
  </si>
  <si>
    <t>Obs3: Os preços unitarios NÃO DEVEM SER PREENCHIDOS INDIVIDUALMENTE. O PROPONENTE DEVE APENAS DIGITAR O PERCENTUAL DE DESCONTO OFERTADO SOBRE OS PREÇOS UNITÁRIOS</t>
  </si>
  <si>
    <t>CPF:</t>
  </si>
  <si>
    <t>CREA:</t>
  </si>
  <si>
    <t>REPRESENTANTE DA PROPONENTE</t>
  </si>
  <si>
    <t>CARGO</t>
  </si>
  <si>
    <t>CPF</t>
  </si>
  <si>
    <t>CARGO:</t>
  </si>
  <si>
    <t>RESPONSÁVEL TÉCNICO PELA PROPOSTA:</t>
  </si>
  <si>
    <t>PERCENTUAL DE DESCONTO OFERTADO (COM APENAS DUAS CASAS DECIMAIS)</t>
  </si>
  <si>
    <t>ObS2: Os preços devem ser os finais já com todos os impostos e BDI,  bem como todos os custos associados à solução.</t>
  </si>
  <si>
    <t>ObS1: DEVEM SER PREECHIDAS APENAS AS CÉLULAS COM FUNDO CINZA. PARA PREENCHÊ-LAS, A SENHA DE EDIÇÃO É A "123".</t>
  </si>
  <si>
    <t>Valor acima calculado a partir da aplicação direta do desconto sobre os preços unitários do Orçamento Básico</t>
  </si>
  <si>
    <t>mês</t>
  </si>
  <si>
    <t>m</t>
  </si>
  <si>
    <t>ud</t>
  </si>
  <si>
    <t>kg</t>
  </si>
  <si>
    <t>h</t>
  </si>
  <si>
    <t xml:space="preserve"> FORNECIMENTO E INSTALAÇÃO DE PLACA DE OBRA COM CHAPA GALVANIZADA E ESTRUTURA DE MADEIRA</t>
  </si>
  <si>
    <t>PLACA (PADRÃO IDEMA) DE LICENCIAMENTO AMBIENTAL</t>
  </si>
  <si>
    <t>Tenda Gazebo Sanfonado 3 X 3 Reforçado Com Laterais Fechadas</t>
  </si>
  <si>
    <t>LOCAÇÃO DE BANHEIRO QUÍMICO COM MANUTENÇÃO</t>
  </si>
  <si>
    <t>LOCAÇÃO E DESCARGA SEMANAL DE CAÇAMBA TIRA ENTULHO</t>
  </si>
  <si>
    <t>m3</t>
  </si>
  <si>
    <t>t</t>
  </si>
  <si>
    <t>tXKm</t>
  </si>
  <si>
    <t>Carga, manobra e descarga de materiais diversos em caminhão carroceria de 15 t - carga e descarga com caminhão guindauto de 20 t.m</t>
  </si>
  <si>
    <t>Transporte com caminhão carroceria com capacidade de 7 t e com guindauto de 20 t.m - rodovia pavimentada</t>
  </si>
  <si>
    <t>PINTURA DE MEIO-FIO COM TINTA BRANCA A BASE DE CAL (CAIAÇÃO). AF_05/2021</t>
  </si>
  <si>
    <t>Escoramento contínuo de meio-fio, com aquisição, espalhamento e transporte de material c/distancia</t>
  </si>
  <si>
    <t>Obs4: ATENÇÃO!!! NÃO MEXER NA FORMATAÇÃO OU FÓRMULAS DESTE DOCUMENTO.</t>
  </si>
  <si>
    <t>Fornecimento e assentamento DE TAMPÃO FOFO ARTICULADO, CLASSE B125, CARGA MÁXIMA 12,5T, REDONDO, TAMPA 600MM</t>
  </si>
  <si>
    <t>Escada marinheiro sem guarda corpo, L=40cm, executada em barras chata ferro galvanizado 1 1/4" x 1/4", sendo os degraus barra redonda ferro galvanizado d=5/8", espaçados de 30cm, pintada, inclusive instalação</t>
  </si>
  <si>
    <t>CONSTRUÇÃO E MONTAGEM 2025-2026</t>
  </si>
  <si>
    <t>LANÇAMENTO DE GASODUTO EM PEAD 32MM POR FURO MANUAL</t>
  </si>
  <si>
    <t>LANÇAMENTO DE GASODUTO EM PEAD 32MM POR VALA ABERTA</t>
  </si>
  <si>
    <t>LANÇAMENTO DE GASODUTO EM PEAD 32MM POR FURO DIRECIONAL</t>
  </si>
  <si>
    <t>LANÇAMENTO DE GASODUTO EM PEAD 110MM POR FURO MANUAL</t>
  </si>
  <si>
    <t>LANÇAMENTO DE GASODUTO EM PEAD 110MM POR FURO VALA ABERTA</t>
  </si>
  <si>
    <t>LANÇAMENTO DE GASODUTO EM AÇO 3" VALA ABERTA</t>
  </si>
  <si>
    <t>LANÇAMENTO DE GASODUTO EM PEAD 3" FURO DIRECIONAL</t>
  </si>
  <si>
    <t>LANÇAMENTO DE GASODUTO EM AÇO 6" VALA ABERTA</t>
  </si>
  <si>
    <t>LANÇAMENTO DE GASODUTO EM AÇO 6" FURO DIRECIONAL</t>
  </si>
  <si>
    <t>CONSTRUÇÃO E INSTALAÇÃO DE CRM</t>
  </si>
  <si>
    <t>INSTALAÇÃO DE CRM (SEM CONSTRUÇÃO) COM ARMÁRIO</t>
  </si>
  <si>
    <t>DESINSTALAÇÃO DE CRM COM ARMÁRIO</t>
  </si>
  <si>
    <t>INSTALAÇÃO DE ERPM GNV</t>
  </si>
  <si>
    <t>CONSTRUÇÃO E INSTALAÇÃO DE ERP DISTRITAL #150</t>
  </si>
  <si>
    <t>CONSTRUÇÃO E INSTALAÇÃO DE ERP DISTRITAL #300</t>
  </si>
  <si>
    <t>INSTALAÇÃO DE ERP DISTRITAL (SEM CONSTRUÇÃO)</t>
  </si>
  <si>
    <t>INSTALAÇÃO DE CRC PEQUENO PORTE ENTERRADA</t>
  </si>
  <si>
    <t>INSTALAÇÃO DE CRC DISTRITAL ENTERRADA</t>
  </si>
  <si>
    <t>CONSTRUÇÃO E INSTALAÇÃO DE TRECHO DUPLO DE MEDIÇÃO #150</t>
  </si>
  <si>
    <t>CONSTRUÇÃO E INSTALAÇÃO DE TRECHO DUPLO DE MEDIÇÃO #300</t>
  </si>
  <si>
    <t xml:space="preserve">INSTALAÇÃO DE VÁLVULA DE BLOQUEIO DE PEAD </t>
  </si>
  <si>
    <t>INSTALAÇÃO DE VÁLVULA DE FINAL DE TRECHO DE PEAD</t>
  </si>
  <si>
    <t>INSTALAÇÃO E OPERAÇÃO DE TÊ DE SERVIÇO</t>
  </si>
  <si>
    <t>FABRICAÇÃO E LANÇAMENTO DE MARCOS DE CONCRETO</t>
  </si>
  <si>
    <t>SINALIZAÇÃO EM PASSEIO PÚBLICO COM TACHÕES</t>
  </si>
  <si>
    <t>TELA PLASTICA LARANJA, TIPO TAPUME PARA SINALIZACAO, MALHA RETANGULAR, ROLO
1.20 X 50 M (L X C)</t>
  </si>
  <si>
    <t xml:space="preserve">CONE DE SINALIZACAO EM PVC RIGIDO COM FAIXA REFLETIVA, H = 70 / 76 CM              </t>
  </si>
  <si>
    <t>PLACA DE SINALIZAÇÃO DE OBRAS MONTADA EM CAVALETE METÁLICO, INCLUSO PINTURA E LETREIRO - 0,90 X 1,20M. R_11/2023</t>
  </si>
  <si>
    <t>BALIZADOR MÓVEL CONFORME NTC-108</t>
  </si>
  <si>
    <t>ESCORAMENTO DE VALA, TIPO CONTÍNUO, COM PROFUNDIDADE DE 0 A 1,5 M, LARGURA MENOR QUE 1,5 M. AF_08/2020</t>
  </si>
  <si>
    <t>ESCORAMENTO DE VALA, TIPO CONTÍNUO, COM PROFUNDIDADE DE 1,5 M A 3,0 M, LARGURA MENOR QUE 1,5 M. AF_08/2020</t>
  </si>
  <si>
    <t>Lona de Polietileno 3x3m 150 micra Laranja - Vonder</t>
  </si>
  <si>
    <t>Ud</t>
  </si>
  <si>
    <t>Limpeza e teste pneumático em tubulação - Tubo PEAD/PE-80/100</t>
  </si>
  <si>
    <t>Limpeza e teste hidrostático em tubulação - Tubo AC</t>
  </si>
  <si>
    <t>Inertização - Tubo AC</t>
  </si>
  <si>
    <t>DEMOLIÇÃO DE PISO DE CONCRETO SIMPLES, DE FORMA MECANIZADA COM MARTELETE, SEM REAPROVEITAMENTO. AF_09/2023</t>
  </si>
  <si>
    <t>DEMOLIÇÃO DE ALVENARIA PARA QUALQUER TIPO DE BLOCO, DE FORMA MECANIZADA, SEM REAPROVEITAMENTO. AF_09/2023</t>
  </si>
  <si>
    <t>REMOÇÃO DE PISO DE BLOCO INTERTRAVADO OU DE PEDRA PORTUGUESA, DE FORMA MANUAL, COM REAPROVEITAMENTO. AF_09/2023</t>
  </si>
  <si>
    <t>ESCAVAÇÃO MECANIZADA DE VALA COM PROF. ATÉ 1,5 M (MÉDIA MONTANTE E JUSANTE/UMA COMPOSIÇÃO POR TRECHO), RETROESCAV. (0,26 M3), LARG. MENOR QUE 0,8 M, EM SOLO DE 1A CATEGORIA, EM LOCAIS COM ALTO NÍVEL DE INTERFERÊNCIA. AF_02/2021</t>
  </si>
  <si>
    <t>ESCAVAÇÃO MECANIZADA DE VALA COM PROF. MAIOR QUE 1,5 M ATÉ 3,0 M (MÉDIA MONTANTE E JUSANTE/UMA COMPOSIÇÃO POR TRECHO), RETROESCAV. (0,26 M3), LARG. MENOR QUE 0,8 M, EM SOLO DE 1A CATEGORIA, EM LOCAIS COM ALTO NÍVEL DE INTERFERÊNCIA. AF_02/2021</t>
  </si>
  <si>
    <t>Escavação manual de vala em material de 1ª categoria</t>
  </si>
  <si>
    <t>Escavação manual em material de 2ª categoria na profundidade de 1 a 2 m</t>
  </si>
  <si>
    <t>me</t>
  </si>
  <si>
    <t>Carga, manobra e descarga de agregados ou solos em caminhão basculante de 6 m³ - carga manual e descarga livre</t>
  </si>
  <si>
    <t>Transporte com caminhão carroceria de 9 t - rodovia pavimentada</t>
  </si>
  <si>
    <t>REATERRO MECANIZADO DE VALA COM RETROESCAVADEIRA (CAPACIDADE DA CAÇAMBA   DA RETRO: 0,26 M³/POTÊNCIA: 88 HP), LARGURA ATÉ 0,8 M, PROFUNDIDADE ATÉ 1,5 M, COM SOLO (SEM SUBSTITUIÇÃO) DE 1ª CATEGORIA, COM COMPACTADOR DE SOLOS DE PERCUSSÃO. AF_08/2023</t>
  </si>
  <si>
    <t>REATERRO MECANIZADO DE VALA COM RETROESCAVADEIRA (CAPACIDADE DA CAÇAMBA   DA RETRO: 0,26 M³/POTÊNCIA: 88 HP), LARGURA ATÉ 0,8 M, PROFUNDIDADE 1,5 A 3,0 M, COM SOLO (SEM SUBSTITUIÇÃO) DE 1ª CATEGORIA, COM COMPACTADOR DE SOLOS DE PERCUSSÃO AF_08/2023</t>
  </si>
  <si>
    <t xml:space="preserve">AREIA PARA ATERRO - POSTO JAZIDA/FORNECEDOR (RETIRADO NA JAZIDA, SEM TRANSPORTE)             </t>
  </si>
  <si>
    <t>CARGA, MANOBRA E DESCARGA MANUAL DE TUBOS PLÁSTICOS, DN 150 MM, EM CAMINHÃO CARROCERIA 9T. AF_06/2021</t>
  </si>
  <si>
    <t>CARGA, MANOBRA E DESCARGA DE TUBOS METÁLICOS, DN MENOR OU IGUAL A 150 MM, EM CAMINHÃO CARROCERIA COM GUINDAUTO (MUNCK) 11,7 TM. AF_07/2020</t>
  </si>
  <si>
    <t>CARGA DE MISTURA ASFÁLTICA EM CAMINHÃO BASCULANTE 6 M³ (UNIDADE: T). AF_07/2020</t>
  </si>
  <si>
    <t>RECOMPOSIÇÃO DE PAVIMENTO EM PISO INTERTRAVADO SEXTAVADO, COM REAPROVEITAMENTO DOS BLOCOS SEXTAVADO, PARA O FECHAMENTO DE VALAS - INCLUSO RETIRADA E COLOCAÇÃO DO MATERIAL. AF_12/2020</t>
  </si>
  <si>
    <t>PISO EM PEDRA PORTUGUESA ASSENTADO SOBRE ARGAMASSA SECA DE CIMENTO E AREIA, TRAÇO 1:3, REJUNTADO COM CIMENTO COMUM. AF_05/2020</t>
  </si>
  <si>
    <t>CERCA COM MOURÕES DE CONCRETO, SEÇÃO "T" PONTA INCLINADA, 10X10 CM, ESPAÇAMENTO DE 2,5 M, CRAVADOS 0,5 M, COM 11 FIOS DE ARAME FARPADO Nº 14 - FORNECIMENTO E INSTALAÇÃO. AF_05/2020</t>
  </si>
  <si>
    <t>CERCA COM MOURÕES DE CONCRETO, RETO, H=3,00 M, ESPAÇAMENTO DE 2,5 M, CRAVADOS 0,5 M, COM 4 FIOS DE ARAME DE AÇO OVALADO 15X17 - FORNECIMENTO E INSTALAÇÃO. AF_05/2020</t>
  </si>
  <si>
    <t>ALAMBRADO PARA QUADRA POLIESPORTIVA, ESTRUTURADO POR TUBOS DE ACO GALVANIZADO, (MONTANTES COM DIAMETRO 2", TRAVESSAS E ESCORAS COM DIÂMETRO 1 ¼"), COM TELA DE ARAME GALVANIZADO, FIO 10 BWG E MALHA QUADRADA 5X5CM (EXCETO MURETA). AF_03/2021</t>
  </si>
  <si>
    <t xml:space="preserve">TELA DE ARAME GALVANIZADA REVESTIDA EM PVC, QUADRANGULAR / LOSANGULAR, FIO 2,77 MM (12 BWG), BITOLA FINAL = *3,8* MM, MALHA 7,5 X 7,5 CM, H = 2 M          </t>
  </si>
  <si>
    <t>CHAPISCO APLICADO EM ALVENARIAS E ESTRUTURAS DE CONCRETO INTERNAS, COM COLHER DE PEDREIRO.  ARGAMASSA TRAÇO 1:3 COM PREPARO MANUAL. AF_10/2022</t>
  </si>
  <si>
    <t>EMBOÇO OU MASSA ÚNICA EM ARGAMASSA TRAÇO 1:2:8, PREPARO MANUAL, APLICADA MANUALMENTE EM PANOS DE FACHADA COM PRESENÇA DE VÃOS, ESPESSURA DE 25 MM. AF_08/2022</t>
  </si>
  <si>
    <t>MOBILIZAÇÃO DOS SERVIÇOS EVENTUAIS</t>
  </si>
  <si>
    <t>MOBILIZAÇÃO DA EQUIPE DE FURO DIRECIONAL PARA MOSSORÓ/RN</t>
  </si>
  <si>
    <t>DESMOBILIZAÇÃO DA EQUIPE DE FURO DIRECIONAL PARA MOSSORÓ/RN</t>
  </si>
  <si>
    <t>MOBILIZAÇÃO DA EQUIPE DE LIGAÇÃO DE CLOENTES PARA MOSSORÓ/RN</t>
  </si>
  <si>
    <t>DESMOBILIZAÇÃO DA EQUIPE DE LIGAÇÃO DE CLOENTES PARA MOSSORÓ/RN</t>
  </si>
  <si>
    <t>DIÁRIA DE REFEIÇÃO DA EQUIPE TÉCNICA NA CIDADE DE MOSSORÓ/RN</t>
  </si>
  <si>
    <t>dia</t>
  </si>
  <si>
    <t>DIÁRIA DE HOSPEDAGEM DA EQUIPE TÉCNICA NA CIDADE DE MOSSORÓ/RN</t>
  </si>
  <si>
    <t>MOBILIZAÇÃO PARA PARADAS OPERACIONAIS</t>
  </si>
  <si>
    <t>vc</t>
  </si>
  <si>
    <t>DIÁRIA DA EQUIPE TÉCNICA NAS PARADAS OPERACIONAIS</t>
  </si>
  <si>
    <t>PREÇO UNITÁRIO COM 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</si>
</sst>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000000"/>
      <name val="Arial Narrow"/>
      <family val="2"/>
    </font>
    <font>
      <b/>
      <sz val="14"/>
      <color theme="0"/>
      <name val="Arial Narrow"/>
      <family val="2"/>
    </font>
    <font>
      <sz val="14"/>
      <color theme="0"/>
      <name val="Arial Narrow"/>
      <family val="2"/>
    </font>
    <font>
      <sz val="11"/>
      <color rgb="FFFF0000"/>
      <name val="Calibri"/>
      <family val="2"/>
      <scheme val="minor"/>
    </font>
    <font>
      <b/>
      <sz val="26"/>
      <color theme="1"/>
      <name val="Aptos Black"/>
      <family val="2"/>
    </font>
    <font>
      <b/>
      <sz val="24"/>
      <color theme="1"/>
      <name val="Aptos Black"/>
      <family val="2"/>
    </font>
    <font>
      <sz val="14"/>
      <color theme="1"/>
      <name val="Aptos Black"/>
      <family val="2"/>
    </font>
    <font>
      <b/>
      <sz val="22"/>
      <color theme="1"/>
      <name val="Arial Black"/>
      <family val="2"/>
    </font>
    <font>
      <b/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auto="1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5" fillId="0" borderId="0"/>
    <xf numFmtId="165" fontId="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43" fontId="0" fillId="0" borderId="0" xfId="1" applyFont="1" applyBorder="1"/>
    <xf numFmtId="43" fontId="4" fillId="0" borderId="0" xfId="1" applyFont="1" applyBorder="1" applyAlignment="1">
      <alignment horizontal="left" wrapText="1"/>
    </xf>
    <xf numFmtId="43" fontId="0" fillId="0" borderId="0" xfId="1" applyFont="1" applyBorder="1" applyAlignment="1">
      <alignment horizontal="center" wrapText="1"/>
    </xf>
    <xf numFmtId="44" fontId="7" fillId="0" borderId="0" xfId="2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3" fontId="8" fillId="0" borderId="1" xfId="1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3" fontId="8" fillId="0" borderId="1" xfId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top" wrapText="1"/>
    </xf>
    <xf numFmtId="0" fontId="10" fillId="4" borderId="1" xfId="0" applyFont="1" applyFill="1" applyBorder="1" applyAlignment="1">
      <alignment horizontal="center" vertical="center"/>
    </xf>
    <xf numFmtId="43" fontId="9" fillId="4" borderId="1" xfId="1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4" fillId="0" borderId="2" xfId="0" applyFont="1" applyBorder="1"/>
    <xf numFmtId="0" fontId="11" fillId="0" borderId="0" xfId="0" applyFont="1"/>
    <xf numFmtId="0" fontId="0" fillId="0" borderId="3" xfId="0" applyBorder="1"/>
    <xf numFmtId="0" fontId="0" fillId="0" borderId="4" xfId="0" applyBorder="1"/>
    <xf numFmtId="43" fontId="0" fillId="0" borderId="4" xfId="1" applyFont="1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1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7" xfId="0" applyBorder="1"/>
    <xf numFmtId="0" fontId="7" fillId="0" borderId="0" xfId="0" applyFont="1"/>
    <xf numFmtId="0" fontId="4" fillId="0" borderId="0" xfId="0" applyFont="1"/>
    <xf numFmtId="0" fontId="4" fillId="0" borderId="6" xfId="0" applyFont="1" applyBorder="1" applyAlignment="1">
      <alignment horizontal="left" vertical="top"/>
    </xf>
    <xf numFmtId="0" fontId="4" fillId="0" borderId="0" xfId="0" applyFont="1" applyAlignment="1">
      <alignment horizontal="left" wrapText="1"/>
    </xf>
    <xf numFmtId="0" fontId="4" fillId="0" borderId="6" xfId="0" applyFont="1" applyBorder="1" applyAlignment="1">
      <alignment vertical="top"/>
    </xf>
    <xf numFmtId="14" fontId="6" fillId="2" borderId="0" xfId="0" applyNumberFormat="1" applyFont="1" applyFill="1" applyAlignment="1">
      <alignment horizontal="center" wrapText="1"/>
    </xf>
    <xf numFmtId="0" fontId="0" fillId="0" borderId="0" xfId="0" applyAlignment="1">
      <alignment wrapText="1"/>
    </xf>
    <xf numFmtId="0" fontId="0" fillId="0" borderId="7" xfId="0" applyBorder="1" applyAlignment="1">
      <alignment horizontal="center" wrapText="1"/>
    </xf>
    <xf numFmtId="0" fontId="2" fillId="0" borderId="6" xfId="0" applyFont="1" applyBorder="1" applyAlignment="1">
      <alignment horizontal="left" vertical="top"/>
    </xf>
    <xf numFmtId="14" fontId="0" fillId="0" borderId="0" xfId="0" applyNumberFormat="1" applyAlignment="1">
      <alignment horizontal="center" wrapText="1"/>
    </xf>
    <xf numFmtId="0" fontId="0" fillId="2" borderId="0" xfId="0" applyFill="1" applyAlignment="1">
      <alignment horizontal="center"/>
    </xf>
    <xf numFmtId="0" fontId="0" fillId="0" borderId="6" xfId="0" applyBorder="1" applyAlignment="1">
      <alignment vertical="top"/>
    </xf>
    <xf numFmtId="10" fontId="12" fillId="5" borderId="0" xfId="7" applyNumberFormat="1" applyFont="1" applyFill="1" applyBorder="1" applyAlignment="1">
      <alignment horizontal="center"/>
    </xf>
    <xf numFmtId="0" fontId="2" fillId="0" borderId="8" xfId="0" applyFont="1" applyBorder="1" applyAlignment="1">
      <alignment vertical="center"/>
    </xf>
    <xf numFmtId="0" fontId="9" fillId="4" borderId="8" xfId="0" applyFont="1" applyFill="1" applyBorder="1" applyAlignment="1">
      <alignment horizontal="center" vertical="top"/>
    </xf>
    <xf numFmtId="0" fontId="4" fillId="0" borderId="6" xfId="0" applyFont="1" applyBorder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13" fillId="0" borderId="6" xfId="0" applyFont="1" applyBorder="1"/>
    <xf numFmtId="0" fontId="13" fillId="0" borderId="0" xfId="0" applyFont="1" applyAlignment="1">
      <alignment horizontal="left" vertical="center" wrapText="1"/>
    </xf>
    <xf numFmtId="10" fontId="13" fillId="0" borderId="0" xfId="0" applyNumberFormat="1" applyFont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0" fillId="5" borderId="0" xfId="0" applyFill="1" applyAlignment="1">
      <alignment vertical="center"/>
    </xf>
    <xf numFmtId="0" fontId="0" fillId="5" borderId="0" xfId="0" applyFill="1"/>
    <xf numFmtId="0" fontId="14" fillId="0" borderId="9" xfId="0" applyFont="1" applyBorder="1"/>
    <xf numFmtId="0" fontId="14" fillId="0" borderId="6" xfId="0" applyFont="1" applyBorder="1"/>
    <xf numFmtId="0" fontId="14" fillId="5" borderId="0" xfId="0" applyFont="1" applyFill="1"/>
    <xf numFmtId="0" fontId="14" fillId="0" borderId="7" xfId="0" applyFont="1" applyBorder="1"/>
    <xf numFmtId="0" fontId="3" fillId="0" borderId="6" xfId="0" applyFont="1" applyBorder="1"/>
    <xf numFmtId="0" fontId="16" fillId="0" borderId="6" xfId="0" applyFont="1" applyBorder="1"/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7" xfId="0" applyFont="1" applyBorder="1"/>
    <xf numFmtId="0" fontId="0" fillId="0" borderId="9" xfId="0" applyBorder="1"/>
    <xf numFmtId="0" fontId="0" fillId="0" borderId="2" xfId="0" applyBorder="1"/>
    <xf numFmtId="0" fontId="0" fillId="0" borderId="10" xfId="0" applyBorder="1"/>
    <xf numFmtId="0" fontId="17" fillId="0" borderId="6" xfId="0" applyFont="1" applyBorder="1"/>
    <xf numFmtId="43" fontId="0" fillId="0" borderId="0" xfId="1" applyFont="1"/>
    <xf numFmtId="43" fontId="4" fillId="0" borderId="0" xfId="1" applyFont="1"/>
    <xf numFmtId="43" fontId="0" fillId="0" borderId="0" xfId="1" applyFont="1" applyAlignment="1">
      <alignment horizontal="center" wrapText="1"/>
    </xf>
    <xf numFmtId="43" fontId="0" fillId="2" borderId="0" xfId="1" applyFont="1" applyFill="1" applyAlignment="1">
      <alignment horizontal="center"/>
    </xf>
    <xf numFmtId="43" fontId="0" fillId="0" borderId="0" xfId="1" applyFont="1" applyAlignment="1">
      <alignment horizontal="center"/>
    </xf>
    <xf numFmtId="43" fontId="2" fillId="0" borderId="1" xfId="1" applyFont="1" applyBorder="1" applyAlignment="1">
      <alignment horizontal="center" vertical="center" wrapText="1"/>
    </xf>
    <xf numFmtId="43" fontId="0" fillId="0" borderId="0" xfId="1" applyFont="1" applyAlignment="1">
      <alignment horizontal="left" vertical="center" wrapText="1"/>
    </xf>
    <xf numFmtId="43" fontId="13" fillId="0" borderId="0" xfId="1" applyFont="1" applyAlignment="1">
      <alignment horizontal="left" vertical="center" wrapText="1"/>
    </xf>
    <xf numFmtId="43" fontId="0" fillId="5" borderId="0" xfId="1" applyFont="1" applyFill="1" applyAlignment="1">
      <alignment vertical="center"/>
    </xf>
    <xf numFmtId="43" fontId="14" fillId="5" borderId="0" xfId="1" applyFont="1" applyFill="1"/>
    <xf numFmtId="43" fontId="14" fillId="0" borderId="0" xfId="1" applyFont="1"/>
    <xf numFmtId="43" fontId="11" fillId="0" borderId="0" xfId="1" applyFont="1" applyAlignment="1">
      <alignment horizontal="left" vertical="center" wrapText="1"/>
    </xf>
    <xf numFmtId="43" fontId="0" fillId="0" borderId="2" xfId="1" applyFont="1" applyBorder="1"/>
    <xf numFmtId="44" fontId="0" fillId="0" borderId="7" xfId="0" applyNumberFormat="1" applyBorder="1"/>
    <xf numFmtId="44" fontId="0" fillId="0" borderId="0" xfId="0" applyNumberFormat="1"/>
    <xf numFmtId="0" fontId="0" fillId="0" borderId="0" xfId="0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0" fillId="2" borderId="0" xfId="0" applyFill="1" applyAlignment="1">
      <alignment horizontal="center"/>
    </xf>
  </cellXfs>
  <cellStyles count="8">
    <cellStyle name="Moeda" xfId="2" builtinId="4"/>
    <cellStyle name="Moeda 2" xfId="3" xr:uid="{00000000-0005-0000-0000-000001000000}"/>
    <cellStyle name="Normal" xfId="0" builtinId="0"/>
    <cellStyle name="Normal 2 2" xfId="4" xr:uid="{00000000-0005-0000-0000-000003000000}"/>
    <cellStyle name="Normal 5 2" xfId="5" xr:uid="{00000000-0005-0000-0000-000004000000}"/>
    <cellStyle name="Porcentagem" xfId="7" builtinId="5"/>
    <cellStyle name="Vírgula" xfId="1" builtinId="3"/>
    <cellStyle name="Vírgula 7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orse.cehop.se.gov.br/composicao.asp?font_sg_fonte=ORSE&amp;serv_nr_codigo=7891&amp;peri_nr_ano=2024&amp;peri_nr_mes=3&amp;peri_nr_ordem=1" TargetMode="External"/><Relationship Id="rId1" Type="http://schemas.openxmlformats.org/officeDocument/2006/relationships/hyperlink" Target="http://orse.cehop.se.gov.br/composicao.asp?font_sg_fonte=ORSE&amp;serv_nr_codigo=7891&amp;peri_nr_ano=2024&amp;peri_nr_mes=3&amp;peri_nr_ordem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94"/>
  <sheetViews>
    <sheetView tabSelected="1" view="pageBreakPreview" topLeftCell="A21" zoomScale="60" zoomScaleNormal="55" workbookViewId="0">
      <selection activeCell="A194" sqref="A194"/>
    </sheetView>
  </sheetViews>
  <sheetFormatPr defaultRowHeight="14.5" x14ac:dyDescent="0.35"/>
  <cols>
    <col min="1" max="1" width="59.08984375" customWidth="1"/>
    <col min="2" max="2" width="96.54296875" customWidth="1"/>
    <col min="3" max="3" width="18.453125" customWidth="1"/>
    <col min="4" max="4" width="15.26953125" style="71" customWidth="1"/>
    <col min="5" max="5" width="15.26953125" customWidth="1"/>
    <col min="6" max="6" width="24.7265625" customWidth="1"/>
    <col min="7" max="7" width="31.453125" customWidth="1"/>
    <col min="8" max="8" width="15.36328125" bestFit="1" customWidth="1"/>
  </cols>
  <sheetData>
    <row r="1" spans="1:11" ht="15" thickTop="1" x14ac:dyDescent="0.35">
      <c r="A1" s="21"/>
      <c r="B1" s="22"/>
      <c r="C1" s="23"/>
      <c r="D1" s="23"/>
      <c r="E1" s="22"/>
      <c r="F1" s="24"/>
      <c r="G1" s="22"/>
      <c r="H1" s="25"/>
    </row>
    <row r="2" spans="1:11" ht="33.5" x14ac:dyDescent="0.95">
      <c r="A2" s="26"/>
      <c r="B2" s="27"/>
      <c r="C2" s="3"/>
      <c r="F2" s="28"/>
      <c r="H2" s="29"/>
    </row>
    <row r="3" spans="1:11" ht="23.5" x14ac:dyDescent="0.55000000000000004">
      <c r="A3" s="26"/>
      <c r="B3" s="30" t="s">
        <v>0</v>
      </c>
      <c r="C3" s="3"/>
      <c r="D3" s="72"/>
      <c r="E3" s="31"/>
      <c r="F3" s="28"/>
      <c r="H3" s="29"/>
    </row>
    <row r="4" spans="1:11" x14ac:dyDescent="0.35">
      <c r="A4" s="26"/>
      <c r="C4" s="3"/>
      <c r="F4" s="28"/>
      <c r="H4" s="29"/>
    </row>
    <row r="5" spans="1:11" x14ac:dyDescent="0.35">
      <c r="A5" s="26"/>
      <c r="C5" s="3"/>
      <c r="F5" s="28"/>
      <c r="H5" s="29"/>
    </row>
    <row r="6" spans="1:11" ht="18.5" x14ac:dyDescent="0.35">
      <c r="A6" s="32" t="s">
        <v>1</v>
      </c>
      <c r="B6" s="89" t="s">
        <v>102</v>
      </c>
      <c r="C6" s="89"/>
      <c r="F6" s="28"/>
      <c r="H6" s="29"/>
    </row>
    <row r="7" spans="1:11" ht="18.5" x14ac:dyDescent="0.45">
      <c r="A7" s="32"/>
      <c r="B7" s="33"/>
      <c r="C7" s="4"/>
      <c r="F7" s="28"/>
      <c r="H7" s="29"/>
    </row>
    <row r="8" spans="1:11" ht="18.5" x14ac:dyDescent="0.45">
      <c r="A8" s="34" t="s">
        <v>2</v>
      </c>
      <c r="B8" s="35"/>
      <c r="C8" s="5"/>
      <c r="D8" s="73"/>
      <c r="E8" s="2"/>
      <c r="F8" s="2"/>
      <c r="G8" s="36"/>
      <c r="H8" s="37"/>
      <c r="I8" s="2"/>
      <c r="J8" s="2"/>
      <c r="K8" s="2"/>
    </row>
    <row r="9" spans="1:11" x14ac:dyDescent="0.35">
      <c r="A9" s="38"/>
      <c r="B9" s="39"/>
      <c r="C9" s="5"/>
      <c r="D9" s="73"/>
      <c r="E9" s="2"/>
      <c r="F9" s="2"/>
      <c r="G9" s="36"/>
      <c r="H9" s="37"/>
      <c r="I9" s="2"/>
      <c r="J9" s="2"/>
      <c r="K9" s="2"/>
    </row>
    <row r="10" spans="1:11" ht="18.5" x14ac:dyDescent="0.35">
      <c r="A10" s="34" t="s">
        <v>3</v>
      </c>
      <c r="B10" s="90"/>
      <c r="C10" s="90"/>
      <c r="D10" s="90"/>
      <c r="E10" s="90"/>
      <c r="F10" s="90"/>
      <c r="H10" s="29"/>
    </row>
    <row r="11" spans="1:11" x14ac:dyDescent="0.35">
      <c r="A11" s="41"/>
      <c r="C11" s="3"/>
      <c r="F11" s="28"/>
      <c r="H11" s="29"/>
    </row>
    <row r="12" spans="1:11" ht="18.5" x14ac:dyDescent="0.35">
      <c r="A12" s="34" t="s">
        <v>4</v>
      </c>
      <c r="B12" s="90"/>
      <c r="C12" s="90"/>
      <c r="D12" s="90"/>
      <c r="E12" s="90"/>
      <c r="F12" s="90"/>
      <c r="H12" s="29"/>
    </row>
    <row r="13" spans="1:11" x14ac:dyDescent="0.35">
      <c r="A13" s="41"/>
      <c r="C13" s="3"/>
      <c r="F13" s="28"/>
      <c r="H13" s="29"/>
    </row>
    <row r="14" spans="1:11" ht="18.5" x14ac:dyDescent="0.35">
      <c r="A14" s="34" t="s">
        <v>5</v>
      </c>
      <c r="B14" s="90"/>
      <c r="C14" s="90"/>
      <c r="D14" s="90"/>
      <c r="E14" s="90"/>
      <c r="F14" s="90"/>
      <c r="H14" s="29"/>
    </row>
    <row r="15" spans="1:11" ht="18.5" x14ac:dyDescent="0.35">
      <c r="A15" s="34"/>
      <c r="B15" s="40"/>
      <c r="C15" s="40"/>
      <c r="D15" s="74"/>
      <c r="E15" s="40"/>
      <c r="F15" s="40"/>
      <c r="H15" s="29"/>
    </row>
    <row r="16" spans="1:11" ht="18.5" x14ac:dyDescent="0.35">
      <c r="A16" s="34"/>
      <c r="B16" s="28"/>
      <c r="C16" s="28"/>
      <c r="D16" s="75"/>
      <c r="E16" s="28"/>
      <c r="F16" s="28"/>
      <c r="H16" s="29"/>
    </row>
    <row r="17" spans="1:9" ht="83" customHeight="1" x14ac:dyDescent="0.8">
      <c r="A17" s="26"/>
      <c r="B17" s="17" t="s">
        <v>78</v>
      </c>
      <c r="C17" s="3"/>
      <c r="G17" s="42"/>
      <c r="H17" s="29"/>
    </row>
    <row r="18" spans="1:9" ht="18.5" x14ac:dyDescent="0.35">
      <c r="A18" s="34"/>
      <c r="B18" s="28"/>
      <c r="C18" s="28"/>
      <c r="D18" s="75"/>
      <c r="E18" s="28"/>
      <c r="F18" s="28"/>
      <c r="H18" s="29"/>
    </row>
    <row r="19" spans="1:9" ht="18.5" x14ac:dyDescent="0.35">
      <c r="A19" s="34"/>
      <c r="B19" s="28"/>
      <c r="C19" s="28"/>
      <c r="D19" s="75"/>
      <c r="E19" s="28"/>
      <c r="F19" s="28"/>
      <c r="H19" s="29"/>
    </row>
    <row r="20" spans="1:9" x14ac:dyDescent="0.35">
      <c r="A20" s="26"/>
      <c r="C20" s="3"/>
      <c r="F20" s="28"/>
      <c r="H20" s="29"/>
    </row>
    <row r="21" spans="1:9" ht="43.5" x14ac:dyDescent="0.35">
      <c r="A21" s="43" t="s">
        <v>6</v>
      </c>
      <c r="B21" s="1" t="s">
        <v>7</v>
      </c>
      <c r="C21" s="1" t="s">
        <v>8</v>
      </c>
      <c r="D21" s="76" t="s">
        <v>9</v>
      </c>
      <c r="E21" s="76" t="s">
        <v>174</v>
      </c>
      <c r="F21" s="76" t="s">
        <v>69</v>
      </c>
      <c r="G21" s="76" t="s">
        <v>10</v>
      </c>
      <c r="H21" s="29"/>
    </row>
    <row r="22" spans="1:9" ht="18" x14ac:dyDescent="0.35">
      <c r="A22" s="44">
        <v>1</v>
      </c>
      <c r="B22" s="14" t="s">
        <v>12</v>
      </c>
      <c r="C22" s="15"/>
      <c r="D22" s="16"/>
      <c r="E22" s="16"/>
      <c r="F22" s="16"/>
      <c r="G22" s="16"/>
      <c r="H22" s="29"/>
    </row>
    <row r="23" spans="1:9" x14ac:dyDescent="0.35">
      <c r="A23" s="7">
        <v>101</v>
      </c>
      <c r="B23" s="8" t="s">
        <v>13</v>
      </c>
      <c r="C23" s="86" t="s">
        <v>67</v>
      </c>
      <c r="D23" s="9">
        <v>1</v>
      </c>
      <c r="E23" s="9">
        <v>93678.744022332743</v>
      </c>
      <c r="F23" s="9">
        <f>E23*(1-G$17)</f>
        <v>93678.744022332743</v>
      </c>
      <c r="G23" s="9">
        <f t="shared" ref="G23:G85" si="0">F23*D23</f>
        <v>93678.744022332743</v>
      </c>
      <c r="H23" s="84"/>
      <c r="I23" s="85"/>
    </row>
    <row r="24" spans="1:9" x14ac:dyDescent="0.35">
      <c r="A24" s="7">
        <v>102</v>
      </c>
      <c r="B24" s="8" t="s">
        <v>14</v>
      </c>
      <c r="C24" s="9" t="s">
        <v>82</v>
      </c>
      <c r="D24" s="9">
        <v>23</v>
      </c>
      <c r="E24" s="9">
        <v>112734.60499295707</v>
      </c>
      <c r="F24" s="9">
        <f>E24*(1-G$17)</f>
        <v>112734.60499295707</v>
      </c>
      <c r="G24" s="9">
        <f t="shared" si="0"/>
        <v>2592895.9148380128</v>
      </c>
      <c r="H24" s="84"/>
      <c r="I24" s="85"/>
    </row>
    <row r="25" spans="1:9" ht="18" x14ac:dyDescent="0.35">
      <c r="A25" s="44">
        <v>2</v>
      </c>
      <c r="B25" s="14" t="s">
        <v>15</v>
      </c>
      <c r="C25" s="15"/>
      <c r="D25" s="16"/>
      <c r="E25" s="16"/>
      <c r="F25" s="16"/>
      <c r="G25" s="16"/>
      <c r="H25" s="29"/>
    </row>
    <row r="26" spans="1:9" x14ac:dyDescent="0.35">
      <c r="A26" s="7">
        <v>201</v>
      </c>
      <c r="B26" s="8" t="s">
        <v>103</v>
      </c>
      <c r="C26" s="9" t="s">
        <v>83</v>
      </c>
      <c r="D26" s="9">
        <v>1440</v>
      </c>
      <c r="E26" s="9">
        <v>70.099130374387443</v>
      </c>
      <c r="F26" s="9">
        <f t="shared" ref="F26:F35" si="1">E26*(1-G$17)</f>
        <v>70.099130374387443</v>
      </c>
      <c r="G26" s="9">
        <f t="shared" si="0"/>
        <v>100942.74773911791</v>
      </c>
      <c r="H26" s="84"/>
      <c r="I26" s="85"/>
    </row>
    <row r="27" spans="1:9" x14ac:dyDescent="0.35">
      <c r="A27" s="7">
        <v>202</v>
      </c>
      <c r="B27" s="8" t="s">
        <v>104</v>
      </c>
      <c r="C27" s="9" t="s">
        <v>83</v>
      </c>
      <c r="D27" s="9">
        <v>400</v>
      </c>
      <c r="E27" s="9">
        <v>90.76205195460507</v>
      </c>
      <c r="F27" s="9">
        <f t="shared" si="1"/>
        <v>90.76205195460507</v>
      </c>
      <c r="G27" s="9">
        <f t="shared" si="0"/>
        <v>36304.820781842027</v>
      </c>
      <c r="H27" s="84"/>
      <c r="I27" s="85"/>
    </row>
    <row r="28" spans="1:9" x14ac:dyDescent="0.35">
      <c r="A28" s="7">
        <v>203</v>
      </c>
      <c r="B28" s="8" t="s">
        <v>105</v>
      </c>
      <c r="C28" s="9" t="s">
        <v>83</v>
      </c>
      <c r="D28" s="9">
        <v>0</v>
      </c>
      <c r="E28" s="9"/>
      <c r="F28" s="9">
        <f t="shared" si="1"/>
        <v>0</v>
      </c>
      <c r="G28" s="9">
        <f t="shared" si="0"/>
        <v>0</v>
      </c>
      <c r="H28" s="84"/>
      <c r="I28" s="85"/>
    </row>
    <row r="29" spans="1:9" x14ac:dyDescent="0.35">
      <c r="A29" s="7">
        <v>204</v>
      </c>
      <c r="B29" s="8" t="s">
        <v>106</v>
      </c>
      <c r="C29" s="9" t="s">
        <v>83</v>
      </c>
      <c r="D29" s="9">
        <v>3000</v>
      </c>
      <c r="E29" s="9">
        <v>90.72158009741068</v>
      </c>
      <c r="F29" s="9">
        <f t="shared" si="1"/>
        <v>90.72158009741068</v>
      </c>
      <c r="G29" s="9">
        <f t="shared" si="0"/>
        <v>272164.74029223202</v>
      </c>
      <c r="H29" s="84"/>
      <c r="I29" s="85"/>
    </row>
    <row r="30" spans="1:9" x14ac:dyDescent="0.35">
      <c r="A30" s="7">
        <v>205</v>
      </c>
      <c r="B30" s="8" t="s">
        <v>107</v>
      </c>
      <c r="C30" s="9" t="s">
        <v>83</v>
      </c>
      <c r="D30" s="9">
        <v>1500</v>
      </c>
      <c r="E30" s="9">
        <v>98.378856754736404</v>
      </c>
      <c r="F30" s="9">
        <f t="shared" si="1"/>
        <v>98.378856754736404</v>
      </c>
      <c r="G30" s="9">
        <f t="shared" si="0"/>
        <v>147568.28513210462</v>
      </c>
      <c r="H30" s="84"/>
      <c r="I30" s="85"/>
    </row>
    <row r="31" spans="1:9" x14ac:dyDescent="0.35">
      <c r="A31" s="7">
        <v>206</v>
      </c>
      <c r="B31" s="8" t="s">
        <v>17</v>
      </c>
      <c r="C31" s="9" t="s">
        <v>83</v>
      </c>
      <c r="D31" s="9">
        <v>30000</v>
      </c>
      <c r="E31" s="9">
        <v>135.91642163769009</v>
      </c>
      <c r="F31" s="9">
        <f t="shared" si="1"/>
        <v>135.91642163769009</v>
      </c>
      <c r="G31" s="9">
        <f t="shared" si="0"/>
        <v>4077492.649130703</v>
      </c>
      <c r="H31" s="84"/>
      <c r="I31" s="85"/>
    </row>
    <row r="32" spans="1:9" x14ac:dyDescent="0.35">
      <c r="A32" s="7">
        <v>207</v>
      </c>
      <c r="B32" s="8" t="s">
        <v>108</v>
      </c>
      <c r="C32" s="9" t="s">
        <v>83</v>
      </c>
      <c r="D32" s="9">
        <v>200</v>
      </c>
      <c r="E32" s="9">
        <v>193.80815115310421</v>
      </c>
      <c r="F32" s="9">
        <f t="shared" si="1"/>
        <v>193.80815115310421</v>
      </c>
      <c r="G32" s="9">
        <f t="shared" si="0"/>
        <v>38761.630230620838</v>
      </c>
      <c r="H32" s="84"/>
      <c r="I32" s="85"/>
    </row>
    <row r="33" spans="1:9" x14ac:dyDescent="0.35">
      <c r="A33" s="7">
        <v>208</v>
      </c>
      <c r="B33" s="8" t="s">
        <v>109</v>
      </c>
      <c r="C33" s="9" t="s">
        <v>83</v>
      </c>
      <c r="D33" s="9">
        <v>300</v>
      </c>
      <c r="E33" s="9">
        <v>226.08314013437942</v>
      </c>
      <c r="F33" s="9">
        <f t="shared" si="1"/>
        <v>226.08314013437942</v>
      </c>
      <c r="G33" s="9">
        <f t="shared" si="0"/>
        <v>67824.942040313821</v>
      </c>
      <c r="H33" s="84"/>
      <c r="I33" s="85"/>
    </row>
    <row r="34" spans="1:9" x14ac:dyDescent="0.35">
      <c r="A34" s="7">
        <v>209</v>
      </c>
      <c r="B34" s="8" t="s">
        <v>110</v>
      </c>
      <c r="C34" s="9" t="s">
        <v>83</v>
      </c>
      <c r="D34" s="9">
        <v>90</v>
      </c>
      <c r="E34" s="9">
        <v>214.50031096138562</v>
      </c>
      <c r="F34" s="9">
        <f t="shared" si="1"/>
        <v>214.50031096138562</v>
      </c>
      <c r="G34" s="9">
        <f t="shared" si="0"/>
        <v>19305.027986524707</v>
      </c>
      <c r="H34" s="84"/>
      <c r="I34" s="85"/>
    </row>
    <row r="35" spans="1:9" x14ac:dyDescent="0.35">
      <c r="A35" s="7">
        <v>210</v>
      </c>
      <c r="B35" s="8" t="s">
        <v>111</v>
      </c>
      <c r="C35" s="9" t="s">
        <v>83</v>
      </c>
      <c r="D35" s="9">
        <v>900</v>
      </c>
      <c r="E35" s="9">
        <v>269.47331936368255</v>
      </c>
      <c r="F35" s="9">
        <f t="shared" si="1"/>
        <v>269.47331936368255</v>
      </c>
      <c r="G35" s="9">
        <f t="shared" si="0"/>
        <v>242525.98742731431</v>
      </c>
      <c r="H35" s="84"/>
      <c r="I35" s="85"/>
    </row>
    <row r="36" spans="1:9" ht="18" x14ac:dyDescent="0.35">
      <c r="A36" s="44">
        <v>3</v>
      </c>
      <c r="B36" s="14" t="s">
        <v>18</v>
      </c>
      <c r="C36" s="15"/>
      <c r="D36" s="16"/>
      <c r="E36" s="16"/>
      <c r="F36" s="16"/>
      <c r="G36" s="16"/>
      <c r="H36" s="29"/>
    </row>
    <row r="37" spans="1:9" x14ac:dyDescent="0.35">
      <c r="A37" s="87">
        <v>301</v>
      </c>
      <c r="B37" s="8" t="s">
        <v>112</v>
      </c>
      <c r="C37" s="11" t="s">
        <v>84</v>
      </c>
      <c r="D37" s="11">
        <v>200</v>
      </c>
      <c r="E37" s="11">
        <v>1170.4753983049404</v>
      </c>
      <c r="F37" s="9">
        <f t="shared" ref="F37:F47" si="2">E37*(1-G$17)</f>
        <v>1170.4753983049404</v>
      </c>
      <c r="G37" s="9">
        <f t="shared" si="0"/>
        <v>234095.07966098809</v>
      </c>
      <c r="H37" s="84"/>
      <c r="I37" s="85"/>
    </row>
    <row r="38" spans="1:9" x14ac:dyDescent="0.35">
      <c r="A38" s="87">
        <v>302</v>
      </c>
      <c r="B38" s="8" t="s">
        <v>113</v>
      </c>
      <c r="C38" s="11" t="s">
        <v>84</v>
      </c>
      <c r="D38" s="11">
        <v>10</v>
      </c>
      <c r="E38" s="11">
        <v>683.81247055262133</v>
      </c>
      <c r="F38" s="9">
        <f t="shared" si="2"/>
        <v>683.81247055262133</v>
      </c>
      <c r="G38" s="9">
        <f t="shared" si="0"/>
        <v>6838.1247055262138</v>
      </c>
      <c r="H38" s="84"/>
      <c r="I38" s="85"/>
    </row>
    <row r="39" spans="1:9" x14ac:dyDescent="0.35">
      <c r="A39" s="87">
        <v>303</v>
      </c>
      <c r="B39" s="8" t="s">
        <v>114</v>
      </c>
      <c r="C39" s="11" t="s">
        <v>84</v>
      </c>
      <c r="D39" s="11">
        <v>10</v>
      </c>
      <c r="E39" s="11">
        <v>553.07776204610116</v>
      </c>
      <c r="F39" s="9">
        <f t="shared" si="2"/>
        <v>553.07776204610116</v>
      </c>
      <c r="G39" s="9">
        <f t="shared" si="0"/>
        <v>5530.7776204610118</v>
      </c>
      <c r="H39" s="84"/>
      <c r="I39" s="85"/>
    </row>
    <row r="40" spans="1:9" x14ac:dyDescent="0.35">
      <c r="A40" s="87">
        <v>304</v>
      </c>
      <c r="B40" s="8" t="s">
        <v>115</v>
      </c>
      <c r="C40" s="11" t="s">
        <v>84</v>
      </c>
      <c r="D40" s="11">
        <v>4</v>
      </c>
      <c r="E40" s="11">
        <v>2246.612902115799</v>
      </c>
      <c r="F40" s="9">
        <f t="shared" si="2"/>
        <v>2246.612902115799</v>
      </c>
      <c r="G40" s="9">
        <f t="shared" si="0"/>
        <v>8986.451608463196</v>
      </c>
      <c r="H40" s="84"/>
      <c r="I40" s="85"/>
    </row>
    <row r="41" spans="1:9" x14ac:dyDescent="0.35">
      <c r="A41" s="87">
        <v>305</v>
      </c>
      <c r="B41" s="8" t="s">
        <v>116</v>
      </c>
      <c r="C41" s="11" t="s">
        <v>84</v>
      </c>
      <c r="D41" s="11">
        <v>1</v>
      </c>
      <c r="E41" s="11">
        <v>24382.809013905953</v>
      </c>
      <c r="F41" s="9">
        <f t="shared" si="2"/>
        <v>24382.809013905953</v>
      </c>
      <c r="G41" s="9">
        <f t="shared" si="0"/>
        <v>24382.809013905953</v>
      </c>
      <c r="H41" s="84"/>
      <c r="I41" s="85"/>
    </row>
    <row r="42" spans="1:9" x14ac:dyDescent="0.35">
      <c r="A42" s="87">
        <v>306</v>
      </c>
      <c r="B42" s="8" t="s">
        <v>117</v>
      </c>
      <c r="C42" s="11" t="s">
        <v>84</v>
      </c>
      <c r="D42" s="11">
        <v>1</v>
      </c>
      <c r="E42" s="11">
        <v>28245.212003729361</v>
      </c>
      <c r="F42" s="9">
        <f t="shared" si="2"/>
        <v>28245.212003729361</v>
      </c>
      <c r="G42" s="9">
        <f t="shared" si="0"/>
        <v>28245.212003729361</v>
      </c>
      <c r="H42" s="84"/>
      <c r="I42" s="85"/>
    </row>
    <row r="43" spans="1:9" x14ac:dyDescent="0.35">
      <c r="A43" s="87">
        <v>307</v>
      </c>
      <c r="B43" s="8" t="s">
        <v>118</v>
      </c>
      <c r="C43" s="11" t="s">
        <v>84</v>
      </c>
      <c r="D43" s="11">
        <v>1</v>
      </c>
      <c r="E43" s="11">
        <v>3444.2038585078731</v>
      </c>
      <c r="F43" s="9">
        <f t="shared" si="2"/>
        <v>3444.2038585078731</v>
      </c>
      <c r="G43" s="9">
        <f t="shared" si="0"/>
        <v>3444.2038585078731</v>
      </c>
      <c r="H43" s="84"/>
      <c r="I43" s="85"/>
    </row>
    <row r="44" spans="1:9" x14ac:dyDescent="0.35">
      <c r="A44" s="87">
        <v>308</v>
      </c>
      <c r="B44" s="8" t="s">
        <v>119</v>
      </c>
      <c r="C44" s="11" t="s">
        <v>84</v>
      </c>
      <c r="D44" s="11">
        <v>6</v>
      </c>
      <c r="E44" s="11">
        <v>2336.5548606442121</v>
      </c>
      <c r="F44" s="9">
        <f t="shared" si="2"/>
        <v>2336.5548606442121</v>
      </c>
      <c r="G44" s="9">
        <f t="shared" si="0"/>
        <v>14019.329163865274</v>
      </c>
      <c r="H44" s="84"/>
      <c r="I44" s="85"/>
    </row>
    <row r="45" spans="1:9" x14ac:dyDescent="0.35">
      <c r="A45" s="87">
        <v>309</v>
      </c>
      <c r="B45" s="8" t="s">
        <v>120</v>
      </c>
      <c r="C45" s="11" t="s">
        <v>84</v>
      </c>
      <c r="D45" s="11">
        <v>2</v>
      </c>
      <c r="E45" s="11">
        <v>6984.3717282113021</v>
      </c>
      <c r="F45" s="9">
        <f t="shared" si="2"/>
        <v>6984.3717282113021</v>
      </c>
      <c r="G45" s="9">
        <f t="shared" si="0"/>
        <v>13968.743456422604</v>
      </c>
      <c r="H45" s="84"/>
      <c r="I45" s="85"/>
    </row>
    <row r="46" spans="1:9" x14ac:dyDescent="0.35">
      <c r="A46" s="87">
        <v>310</v>
      </c>
      <c r="B46" s="8" t="s">
        <v>121</v>
      </c>
      <c r="C46" s="11" t="s">
        <v>84</v>
      </c>
      <c r="D46" s="11">
        <v>1</v>
      </c>
      <c r="E46" s="11">
        <v>26936.180072223531</v>
      </c>
      <c r="F46" s="9">
        <f t="shared" si="2"/>
        <v>26936.180072223531</v>
      </c>
      <c r="G46" s="9">
        <f t="shared" si="0"/>
        <v>26936.180072223531</v>
      </c>
      <c r="H46" s="84"/>
      <c r="I46" s="85"/>
    </row>
    <row r="47" spans="1:9" x14ac:dyDescent="0.35">
      <c r="A47" s="87">
        <v>311</v>
      </c>
      <c r="B47" s="8" t="s">
        <v>122</v>
      </c>
      <c r="C47" s="11" t="s">
        <v>84</v>
      </c>
      <c r="D47" s="11">
        <v>1</v>
      </c>
      <c r="E47" s="11">
        <v>32983.592015875933</v>
      </c>
      <c r="F47" s="9">
        <f t="shared" si="2"/>
        <v>32983.592015875933</v>
      </c>
      <c r="G47" s="9">
        <f t="shared" si="0"/>
        <v>32983.592015875933</v>
      </c>
      <c r="H47" s="84"/>
      <c r="I47" s="85"/>
    </row>
    <row r="48" spans="1:9" ht="18" x14ac:dyDescent="0.35">
      <c r="A48" s="44">
        <v>4</v>
      </c>
      <c r="B48" s="14" t="s">
        <v>19</v>
      </c>
      <c r="C48" s="15"/>
      <c r="D48" s="16"/>
      <c r="E48" s="16"/>
      <c r="F48" s="16"/>
      <c r="G48" s="16"/>
      <c r="H48" s="29"/>
    </row>
    <row r="49" spans="1:9" x14ac:dyDescent="0.35">
      <c r="A49" s="7">
        <v>401</v>
      </c>
      <c r="B49" s="8" t="s">
        <v>20</v>
      </c>
      <c r="C49" s="9" t="s">
        <v>85</v>
      </c>
      <c r="D49" s="9">
        <v>2000</v>
      </c>
      <c r="E49" s="9">
        <v>130.41546755785308</v>
      </c>
      <c r="F49" s="9">
        <f t="shared" ref="F49:F56" si="3">E49*(1-G$17)</f>
        <v>130.41546755785308</v>
      </c>
      <c r="G49" s="9">
        <f t="shared" si="0"/>
        <v>260830.93511570615</v>
      </c>
      <c r="H49" s="84"/>
      <c r="I49" s="85"/>
    </row>
    <row r="50" spans="1:9" x14ac:dyDescent="0.35">
      <c r="A50" s="7">
        <v>402</v>
      </c>
      <c r="B50" s="8" t="s">
        <v>21</v>
      </c>
      <c r="C50" s="9" t="s">
        <v>85</v>
      </c>
      <c r="D50" s="9">
        <v>3300</v>
      </c>
      <c r="E50" s="9">
        <v>47.119394801634336</v>
      </c>
      <c r="F50" s="9">
        <f t="shared" si="3"/>
        <v>47.119394801634336</v>
      </c>
      <c r="G50" s="9">
        <f t="shared" si="0"/>
        <v>155494.00284539332</v>
      </c>
      <c r="H50" s="84"/>
      <c r="I50" s="85"/>
    </row>
    <row r="51" spans="1:9" x14ac:dyDescent="0.35">
      <c r="A51" s="7">
        <v>403</v>
      </c>
      <c r="B51" s="8" t="s">
        <v>22</v>
      </c>
      <c r="C51" s="9" t="s">
        <v>85</v>
      </c>
      <c r="D51" s="9">
        <v>2800</v>
      </c>
      <c r="E51" s="9">
        <v>20.741077233382256</v>
      </c>
      <c r="F51" s="9">
        <f t="shared" si="3"/>
        <v>20.741077233382256</v>
      </c>
      <c r="G51" s="9">
        <f t="shared" si="0"/>
        <v>58075.016253470319</v>
      </c>
      <c r="H51" s="84"/>
      <c r="I51" s="85"/>
    </row>
    <row r="52" spans="1:9" x14ac:dyDescent="0.35">
      <c r="A52" s="7">
        <v>404</v>
      </c>
      <c r="B52" s="8" t="s">
        <v>123</v>
      </c>
      <c r="C52" s="9" t="s">
        <v>84</v>
      </c>
      <c r="D52" s="9">
        <v>300</v>
      </c>
      <c r="E52" s="9">
        <v>959.99790045377222</v>
      </c>
      <c r="F52" s="9">
        <f t="shared" si="3"/>
        <v>959.99790045377222</v>
      </c>
      <c r="G52" s="9">
        <f t="shared" si="0"/>
        <v>287999.37013613165</v>
      </c>
      <c r="H52" s="84"/>
      <c r="I52" s="85"/>
    </row>
    <row r="53" spans="1:9" x14ac:dyDescent="0.35">
      <c r="A53" s="7">
        <v>405</v>
      </c>
      <c r="B53" s="8" t="s">
        <v>124</v>
      </c>
      <c r="C53" s="9" t="s">
        <v>84</v>
      </c>
      <c r="D53" s="9">
        <v>80</v>
      </c>
      <c r="E53" s="9">
        <v>1143.9400704031839</v>
      </c>
      <c r="F53" s="9">
        <f t="shared" si="3"/>
        <v>1143.9400704031839</v>
      </c>
      <c r="G53" s="9">
        <f t="shared" si="0"/>
        <v>91515.205632254714</v>
      </c>
      <c r="H53" s="84"/>
      <c r="I53" s="85"/>
    </row>
    <row r="54" spans="1:9" x14ac:dyDescent="0.35">
      <c r="A54" s="7">
        <v>406</v>
      </c>
      <c r="B54" s="8" t="s">
        <v>125</v>
      </c>
      <c r="C54" s="9" t="s">
        <v>84</v>
      </c>
      <c r="D54" s="9">
        <v>200</v>
      </c>
      <c r="E54" s="9">
        <v>682.02576109353549</v>
      </c>
      <c r="F54" s="9">
        <f t="shared" si="3"/>
        <v>682.02576109353549</v>
      </c>
      <c r="G54" s="9">
        <f t="shared" si="0"/>
        <v>136405.15221870711</v>
      </c>
      <c r="H54" s="84"/>
      <c r="I54" s="85"/>
    </row>
    <row r="55" spans="1:9" ht="28" x14ac:dyDescent="0.35">
      <c r="A55" s="7">
        <v>408</v>
      </c>
      <c r="B55" s="8" t="s">
        <v>100</v>
      </c>
      <c r="C55" s="9" t="s">
        <v>84</v>
      </c>
      <c r="D55" s="9">
        <v>2</v>
      </c>
      <c r="E55" s="9">
        <v>767.91371432404037</v>
      </c>
      <c r="F55" s="9">
        <f t="shared" si="3"/>
        <v>767.91371432404037</v>
      </c>
      <c r="G55" s="9">
        <f t="shared" si="0"/>
        <v>1535.8274286480807</v>
      </c>
      <c r="H55" s="84"/>
      <c r="I55" s="85"/>
    </row>
    <row r="56" spans="1:9" ht="28" x14ac:dyDescent="0.35">
      <c r="A56" s="7">
        <v>409</v>
      </c>
      <c r="B56" s="8" t="s">
        <v>101</v>
      </c>
      <c r="C56" s="9" t="s">
        <v>83</v>
      </c>
      <c r="D56" s="9">
        <v>3</v>
      </c>
      <c r="E56" s="9">
        <v>1513.7159510986369</v>
      </c>
      <c r="F56" s="9">
        <f t="shared" si="3"/>
        <v>1513.7159510986369</v>
      </c>
      <c r="G56" s="9">
        <f t="shared" si="0"/>
        <v>4541.1478532959109</v>
      </c>
      <c r="H56" s="84"/>
      <c r="I56" s="85"/>
    </row>
    <row r="57" spans="1:9" ht="18" x14ac:dyDescent="0.35">
      <c r="A57" s="44">
        <v>5</v>
      </c>
      <c r="B57" s="14" t="s">
        <v>23</v>
      </c>
      <c r="C57" s="15"/>
      <c r="D57" s="16"/>
      <c r="E57" s="16"/>
      <c r="F57" s="16"/>
      <c r="G57" s="16"/>
      <c r="H57" s="29"/>
    </row>
    <row r="58" spans="1:9" x14ac:dyDescent="0.35">
      <c r="A58" s="7">
        <v>501</v>
      </c>
      <c r="B58" s="10" t="s">
        <v>126</v>
      </c>
      <c r="C58" s="11" t="s">
        <v>84</v>
      </c>
      <c r="D58" s="9">
        <v>100</v>
      </c>
      <c r="E58" s="9">
        <v>197.01150008136096</v>
      </c>
      <c r="F58" s="9">
        <f t="shared" ref="F58:F74" si="4">E58*(1-G$17)</f>
        <v>197.01150008136096</v>
      </c>
      <c r="G58" s="9">
        <f t="shared" si="0"/>
        <v>19701.150008136097</v>
      </c>
      <c r="H58" s="84"/>
      <c r="I58" s="85"/>
    </row>
    <row r="59" spans="1:9" x14ac:dyDescent="0.35">
      <c r="A59" s="7">
        <v>502</v>
      </c>
      <c r="B59" s="10" t="s">
        <v>127</v>
      </c>
      <c r="C59" s="11" t="s">
        <v>84</v>
      </c>
      <c r="D59" s="9">
        <v>937</v>
      </c>
      <c r="E59" s="9">
        <v>23.309077530742027</v>
      </c>
      <c r="F59" s="9">
        <f t="shared" si="4"/>
        <v>23.309077530742027</v>
      </c>
      <c r="G59" s="9">
        <f t="shared" si="0"/>
        <v>21840.605646305277</v>
      </c>
      <c r="H59" s="84"/>
      <c r="I59" s="85"/>
    </row>
    <row r="60" spans="1:9" x14ac:dyDescent="0.35">
      <c r="A60" s="7">
        <v>503</v>
      </c>
      <c r="B60" s="10" t="s">
        <v>24</v>
      </c>
      <c r="C60" s="11" t="s">
        <v>84</v>
      </c>
      <c r="D60" s="9">
        <v>100</v>
      </c>
      <c r="E60" s="9">
        <v>31.692277399829887</v>
      </c>
      <c r="F60" s="9">
        <f t="shared" si="4"/>
        <v>31.692277399829887</v>
      </c>
      <c r="G60" s="9">
        <f t="shared" si="0"/>
        <v>3169.2277399829886</v>
      </c>
      <c r="H60" s="84"/>
      <c r="I60" s="85"/>
    </row>
    <row r="61" spans="1:9" x14ac:dyDescent="0.35">
      <c r="A61" s="7">
        <v>504</v>
      </c>
      <c r="B61" s="10" t="s">
        <v>25</v>
      </c>
      <c r="C61" s="11" t="s">
        <v>83</v>
      </c>
      <c r="D61" s="9">
        <v>100</v>
      </c>
      <c r="E61" s="9">
        <v>211.4331251193106</v>
      </c>
      <c r="F61" s="9">
        <f t="shared" si="4"/>
        <v>211.4331251193106</v>
      </c>
      <c r="G61" s="9">
        <f t="shared" si="0"/>
        <v>21143.312511931061</v>
      </c>
      <c r="H61" s="84"/>
      <c r="I61" s="85"/>
    </row>
    <row r="62" spans="1:9" x14ac:dyDescent="0.35">
      <c r="A62" s="7">
        <v>505</v>
      </c>
      <c r="B62" s="10" t="s">
        <v>26</v>
      </c>
      <c r="C62" s="11" t="s">
        <v>86</v>
      </c>
      <c r="D62" s="9">
        <v>40</v>
      </c>
      <c r="E62" s="9">
        <v>26.700176425155011</v>
      </c>
      <c r="F62" s="9">
        <f t="shared" si="4"/>
        <v>26.700176425155011</v>
      </c>
      <c r="G62" s="9">
        <f t="shared" si="0"/>
        <v>1068.0070570062005</v>
      </c>
      <c r="H62" s="84"/>
      <c r="I62" s="85"/>
    </row>
    <row r="63" spans="1:9" x14ac:dyDescent="0.35">
      <c r="A63" s="7">
        <v>506</v>
      </c>
      <c r="B63" s="10" t="s">
        <v>87</v>
      </c>
      <c r="C63" s="11" t="s">
        <v>65</v>
      </c>
      <c r="D63" s="9">
        <v>1</v>
      </c>
      <c r="E63" s="9">
        <v>5.6728420166759941</v>
      </c>
      <c r="F63" s="9">
        <f t="shared" si="4"/>
        <v>5.6728420166759941</v>
      </c>
      <c r="G63" s="9">
        <f t="shared" si="0"/>
        <v>5.6728420166759941</v>
      </c>
      <c r="H63" s="84"/>
      <c r="I63" s="85"/>
    </row>
    <row r="64" spans="1:9" x14ac:dyDescent="0.35">
      <c r="A64" s="7">
        <v>507</v>
      </c>
      <c r="B64" s="10" t="s">
        <v>88</v>
      </c>
      <c r="C64" s="11" t="s">
        <v>65</v>
      </c>
      <c r="D64" s="9">
        <v>1</v>
      </c>
      <c r="E64" s="9">
        <v>1031.120977582214</v>
      </c>
      <c r="F64" s="9">
        <f t="shared" si="4"/>
        <v>1031.120977582214</v>
      </c>
      <c r="G64" s="9">
        <f t="shared" si="0"/>
        <v>1031.120977582214</v>
      </c>
      <c r="H64" s="84"/>
      <c r="I64" s="85"/>
    </row>
    <row r="65" spans="1:9" x14ac:dyDescent="0.35">
      <c r="A65" s="7">
        <v>508</v>
      </c>
      <c r="B65" s="10" t="s">
        <v>89</v>
      </c>
      <c r="C65" s="11" t="s">
        <v>84</v>
      </c>
      <c r="D65" s="9">
        <v>3</v>
      </c>
      <c r="E65" s="9">
        <v>1245.2518542383436</v>
      </c>
      <c r="F65" s="9">
        <f t="shared" si="4"/>
        <v>1245.2518542383436</v>
      </c>
      <c r="G65" s="9">
        <f t="shared" si="0"/>
        <v>3735.7555627150309</v>
      </c>
      <c r="H65" s="84"/>
      <c r="I65" s="85"/>
    </row>
    <row r="66" spans="1:9" x14ac:dyDescent="0.35">
      <c r="A66" s="7">
        <v>509</v>
      </c>
      <c r="B66" s="10" t="s">
        <v>90</v>
      </c>
      <c r="C66" s="11" t="s">
        <v>82</v>
      </c>
      <c r="D66" s="9">
        <v>46</v>
      </c>
      <c r="E66" s="9">
        <v>1827.9157609289314</v>
      </c>
      <c r="F66" s="9">
        <f t="shared" si="4"/>
        <v>1827.9157609289314</v>
      </c>
      <c r="G66" s="9">
        <f t="shared" si="0"/>
        <v>84084.125002730842</v>
      </c>
      <c r="H66" s="84"/>
      <c r="I66" s="85"/>
    </row>
    <row r="67" spans="1:9" x14ac:dyDescent="0.35">
      <c r="A67" s="7">
        <v>510</v>
      </c>
      <c r="B67" s="10" t="s">
        <v>91</v>
      </c>
      <c r="C67" s="11" t="s">
        <v>82</v>
      </c>
      <c r="D67" s="9">
        <v>48</v>
      </c>
      <c r="E67" s="9">
        <v>1008.5052474090655</v>
      </c>
      <c r="F67" s="9">
        <f t="shared" si="4"/>
        <v>1008.5052474090655</v>
      </c>
      <c r="G67" s="9">
        <f t="shared" si="0"/>
        <v>48408.251875635149</v>
      </c>
      <c r="H67" s="84"/>
      <c r="I67" s="85"/>
    </row>
    <row r="68" spans="1:9" ht="29" x14ac:dyDescent="0.35">
      <c r="A68" s="7">
        <v>511</v>
      </c>
      <c r="B68" s="10" t="s">
        <v>128</v>
      </c>
      <c r="C68" s="11" t="s">
        <v>83</v>
      </c>
      <c r="D68" s="9">
        <v>250</v>
      </c>
      <c r="E68" s="9">
        <v>2.7103578524118634</v>
      </c>
      <c r="F68" s="9">
        <f t="shared" si="4"/>
        <v>2.7103578524118634</v>
      </c>
      <c r="G68" s="9">
        <f t="shared" si="0"/>
        <v>677.58946310296585</v>
      </c>
      <c r="H68" s="84"/>
      <c r="I68" s="85"/>
    </row>
    <row r="69" spans="1:9" x14ac:dyDescent="0.35">
      <c r="A69" s="7">
        <v>512</v>
      </c>
      <c r="B69" s="10" t="s">
        <v>129</v>
      </c>
      <c r="C69" s="11" t="s">
        <v>84</v>
      </c>
      <c r="D69" s="9">
        <v>55</v>
      </c>
      <c r="E69" s="9">
        <v>50.816058153824294</v>
      </c>
      <c r="F69" s="9">
        <f t="shared" si="4"/>
        <v>50.816058153824294</v>
      </c>
      <c r="G69" s="9">
        <f t="shared" si="0"/>
        <v>2794.8831984603362</v>
      </c>
      <c r="H69" s="84"/>
      <c r="I69" s="85"/>
    </row>
    <row r="70" spans="1:9" ht="29" x14ac:dyDescent="0.35">
      <c r="A70" s="7">
        <v>513</v>
      </c>
      <c r="B70" s="10" t="s">
        <v>130</v>
      </c>
      <c r="C70" s="11" t="s">
        <v>84</v>
      </c>
      <c r="D70" s="9">
        <v>16</v>
      </c>
      <c r="E70" s="9">
        <v>12.971898744799105</v>
      </c>
      <c r="F70" s="9">
        <f t="shared" si="4"/>
        <v>12.971898744799105</v>
      </c>
      <c r="G70" s="9">
        <f t="shared" si="0"/>
        <v>207.55037991678569</v>
      </c>
      <c r="H70" s="84"/>
      <c r="I70" s="85"/>
    </row>
    <row r="71" spans="1:9" x14ac:dyDescent="0.35">
      <c r="A71" s="7">
        <v>514</v>
      </c>
      <c r="B71" s="10" t="s">
        <v>131</v>
      </c>
      <c r="C71" s="11" t="s">
        <v>84</v>
      </c>
      <c r="D71" s="9">
        <v>44</v>
      </c>
      <c r="E71" s="9">
        <v>197.49054007388025</v>
      </c>
      <c r="F71" s="9">
        <f t="shared" si="4"/>
        <v>197.49054007388025</v>
      </c>
      <c r="G71" s="9">
        <f t="shared" si="0"/>
        <v>8689.5837632507319</v>
      </c>
      <c r="H71" s="84"/>
      <c r="I71" s="85"/>
    </row>
    <row r="72" spans="1:9" ht="29" x14ac:dyDescent="0.35">
      <c r="A72" s="7">
        <v>515</v>
      </c>
      <c r="B72" s="10" t="s">
        <v>132</v>
      </c>
      <c r="C72" s="11" t="s">
        <v>65</v>
      </c>
      <c r="D72" s="9">
        <v>1350</v>
      </c>
      <c r="E72" s="9">
        <v>85.117842881325132</v>
      </c>
      <c r="F72" s="9">
        <f t="shared" si="4"/>
        <v>85.117842881325132</v>
      </c>
      <c r="G72" s="9">
        <f t="shared" si="0"/>
        <v>114909.08788978893</v>
      </c>
      <c r="H72" s="84"/>
      <c r="I72" s="85"/>
    </row>
    <row r="73" spans="1:9" ht="29" x14ac:dyDescent="0.35">
      <c r="A73" s="7">
        <v>516</v>
      </c>
      <c r="B73" s="10" t="s">
        <v>133</v>
      </c>
      <c r="C73" s="11" t="s">
        <v>65</v>
      </c>
      <c r="D73" s="9">
        <v>450</v>
      </c>
      <c r="E73" s="9">
        <v>70.809674683709019</v>
      </c>
      <c r="F73" s="9">
        <f t="shared" si="4"/>
        <v>70.809674683709019</v>
      </c>
      <c r="G73" s="9">
        <f t="shared" si="0"/>
        <v>31864.353607669058</v>
      </c>
      <c r="H73" s="84"/>
      <c r="I73" s="85"/>
    </row>
    <row r="74" spans="1:9" x14ac:dyDescent="0.35">
      <c r="A74" s="7">
        <v>517</v>
      </c>
      <c r="B74" s="10" t="s">
        <v>134</v>
      </c>
      <c r="C74" s="11" t="s">
        <v>135</v>
      </c>
      <c r="D74" s="9">
        <v>35</v>
      </c>
      <c r="E74" s="9">
        <v>100.72446158498043</v>
      </c>
      <c r="F74" s="9">
        <f t="shared" si="4"/>
        <v>100.72446158498043</v>
      </c>
      <c r="G74" s="9">
        <f t="shared" si="0"/>
        <v>3525.3561554743151</v>
      </c>
      <c r="H74" s="84"/>
      <c r="I74" s="85"/>
    </row>
    <row r="75" spans="1:9" ht="18" x14ac:dyDescent="0.35">
      <c r="A75" s="44">
        <v>6</v>
      </c>
      <c r="B75" s="14" t="s">
        <v>27</v>
      </c>
      <c r="C75" s="15"/>
      <c r="D75" s="16"/>
      <c r="E75" s="16"/>
      <c r="F75" s="16"/>
      <c r="G75" s="16"/>
      <c r="H75" s="29"/>
    </row>
    <row r="76" spans="1:9" x14ac:dyDescent="0.35">
      <c r="A76" s="7">
        <v>601</v>
      </c>
      <c r="B76" s="8" t="s">
        <v>136</v>
      </c>
      <c r="C76" s="11" t="s">
        <v>83</v>
      </c>
      <c r="D76" s="9">
        <v>34500</v>
      </c>
      <c r="E76" s="9">
        <v>11.291017742955644</v>
      </c>
      <c r="F76" s="9">
        <f t="shared" ref="F76:F109" si="5">E76*(1-G$17)</f>
        <v>11.291017742955644</v>
      </c>
      <c r="G76" s="9">
        <f t="shared" si="0"/>
        <v>389540.11213196971</v>
      </c>
      <c r="H76" s="84"/>
      <c r="I76" s="85"/>
    </row>
    <row r="77" spans="1:9" x14ac:dyDescent="0.35">
      <c r="A77" s="7">
        <v>602</v>
      </c>
      <c r="B77" s="8" t="s">
        <v>137</v>
      </c>
      <c r="C77" s="11" t="s">
        <v>83</v>
      </c>
      <c r="D77" s="9">
        <v>1490</v>
      </c>
      <c r="E77" s="9">
        <v>27.107354229581382</v>
      </c>
      <c r="F77" s="9">
        <f t="shared" si="5"/>
        <v>27.107354229581382</v>
      </c>
      <c r="G77" s="9">
        <f t="shared" si="0"/>
        <v>40389.957802076256</v>
      </c>
      <c r="H77" s="84"/>
      <c r="I77" s="85"/>
    </row>
    <row r="78" spans="1:9" x14ac:dyDescent="0.35">
      <c r="A78" s="7">
        <v>603</v>
      </c>
      <c r="B78" s="8" t="s">
        <v>138</v>
      </c>
      <c r="C78" s="11" t="s">
        <v>92</v>
      </c>
      <c r="D78" s="9">
        <v>500</v>
      </c>
      <c r="E78" s="9">
        <v>22.801010004468484</v>
      </c>
      <c r="F78" s="9">
        <f t="shared" si="5"/>
        <v>22.801010004468484</v>
      </c>
      <c r="G78" s="9">
        <f t="shared" si="0"/>
        <v>11400.505002234242</v>
      </c>
      <c r="H78" s="84"/>
      <c r="I78" s="85"/>
    </row>
    <row r="79" spans="1:9" ht="18" x14ac:dyDescent="0.35">
      <c r="A79" s="44">
        <v>7</v>
      </c>
      <c r="B79" s="14" t="s">
        <v>28</v>
      </c>
      <c r="C79" s="15"/>
      <c r="D79" s="16"/>
      <c r="E79" s="16"/>
      <c r="F79" s="16"/>
      <c r="G79" s="16"/>
      <c r="H79" s="29"/>
    </row>
    <row r="80" spans="1:9" ht="29" x14ac:dyDescent="0.35">
      <c r="A80" s="7">
        <v>701</v>
      </c>
      <c r="B80" s="10" t="s">
        <v>139</v>
      </c>
      <c r="C80" s="7" t="s">
        <v>92</v>
      </c>
      <c r="D80" s="9">
        <v>50</v>
      </c>
      <c r="E80" s="9">
        <v>139.90489044682263</v>
      </c>
      <c r="F80" s="9">
        <f t="shared" si="5"/>
        <v>139.90489044682263</v>
      </c>
      <c r="G80" s="9">
        <f t="shared" si="0"/>
        <v>6995.2445223411314</v>
      </c>
      <c r="H80" s="84"/>
      <c r="I80" s="85"/>
    </row>
    <row r="81" spans="1:9" ht="29" x14ac:dyDescent="0.35">
      <c r="A81" s="7">
        <v>702</v>
      </c>
      <c r="B81" s="10" t="s">
        <v>140</v>
      </c>
      <c r="C81" s="7" t="s">
        <v>92</v>
      </c>
      <c r="D81" s="9">
        <v>100.00000000000001</v>
      </c>
      <c r="E81" s="9">
        <v>66.523527382220493</v>
      </c>
      <c r="F81" s="9">
        <f t="shared" si="5"/>
        <v>66.523527382220493</v>
      </c>
      <c r="G81" s="9">
        <f t="shared" si="0"/>
        <v>6652.35273822205</v>
      </c>
      <c r="H81" s="84"/>
      <c r="I81" s="85"/>
    </row>
    <row r="82" spans="1:9" ht="29" x14ac:dyDescent="0.35">
      <c r="A82" s="7">
        <v>703</v>
      </c>
      <c r="B82" s="10" t="s">
        <v>141</v>
      </c>
      <c r="C82" s="7" t="s">
        <v>65</v>
      </c>
      <c r="D82" s="9">
        <v>50</v>
      </c>
      <c r="E82" s="9">
        <v>18.808622864179071</v>
      </c>
      <c r="F82" s="9">
        <f t="shared" si="5"/>
        <v>18.808622864179071</v>
      </c>
      <c r="G82" s="9">
        <f t="shared" si="0"/>
        <v>940.43114320895359</v>
      </c>
      <c r="H82" s="84"/>
      <c r="I82" s="85"/>
    </row>
    <row r="83" spans="1:9" ht="43.5" x14ac:dyDescent="0.35">
      <c r="A83" s="7">
        <v>704</v>
      </c>
      <c r="B83" s="10" t="s">
        <v>142</v>
      </c>
      <c r="C83" s="7" t="s">
        <v>92</v>
      </c>
      <c r="D83" s="9">
        <v>500</v>
      </c>
      <c r="E83" s="9">
        <v>19.13638706958702</v>
      </c>
      <c r="F83" s="9">
        <f t="shared" si="5"/>
        <v>19.13638706958702</v>
      </c>
      <c r="G83" s="9">
        <f t="shared" si="0"/>
        <v>9568.1935347935105</v>
      </c>
      <c r="H83" s="84"/>
      <c r="I83" s="85"/>
    </row>
    <row r="84" spans="1:9" ht="43.5" x14ac:dyDescent="0.35">
      <c r="A84" s="7">
        <v>705</v>
      </c>
      <c r="B84" s="10" t="s">
        <v>143</v>
      </c>
      <c r="C84" s="7" t="s">
        <v>92</v>
      </c>
      <c r="D84" s="9">
        <v>500</v>
      </c>
      <c r="E84" s="9">
        <v>16.047839749396758</v>
      </c>
      <c r="F84" s="9">
        <f t="shared" si="5"/>
        <v>16.047839749396758</v>
      </c>
      <c r="G84" s="9">
        <f t="shared" si="0"/>
        <v>8023.9198746983784</v>
      </c>
      <c r="H84" s="84"/>
      <c r="I84" s="85"/>
    </row>
    <row r="85" spans="1:9" x14ac:dyDescent="0.35">
      <c r="A85" s="7">
        <v>706</v>
      </c>
      <c r="B85" s="10" t="s">
        <v>144</v>
      </c>
      <c r="C85" s="7" t="s">
        <v>92</v>
      </c>
      <c r="D85" s="9">
        <v>4000</v>
      </c>
      <c r="E85" s="9">
        <v>92.379080662670404</v>
      </c>
      <c r="F85" s="9">
        <f t="shared" si="5"/>
        <v>92.379080662670404</v>
      </c>
      <c r="G85" s="9">
        <f t="shared" si="0"/>
        <v>369516.3226506816</v>
      </c>
      <c r="H85" s="84"/>
      <c r="I85" s="85"/>
    </row>
    <row r="86" spans="1:9" x14ac:dyDescent="0.35">
      <c r="A86" s="7">
        <v>707</v>
      </c>
      <c r="B86" s="10" t="s">
        <v>145</v>
      </c>
      <c r="C86" s="7" t="s">
        <v>146</v>
      </c>
      <c r="D86" s="9">
        <v>1500</v>
      </c>
      <c r="E86" s="9">
        <v>96.324857443158365</v>
      </c>
      <c r="F86" s="9">
        <f t="shared" si="5"/>
        <v>96.324857443158365</v>
      </c>
      <c r="G86" s="9">
        <f t="shared" ref="G86:G109" si="6">F86*D86</f>
        <v>144487.28616473754</v>
      </c>
      <c r="H86" s="84"/>
      <c r="I86" s="85"/>
    </row>
    <row r="87" spans="1:9" ht="29" x14ac:dyDescent="0.35">
      <c r="A87" s="7">
        <v>708</v>
      </c>
      <c r="B87" s="10" t="s">
        <v>29</v>
      </c>
      <c r="C87" s="7" t="s">
        <v>92</v>
      </c>
      <c r="D87" s="9">
        <v>50</v>
      </c>
      <c r="E87" s="9">
        <v>212.87024509686853</v>
      </c>
      <c r="F87" s="9">
        <f t="shared" si="5"/>
        <v>212.87024509686853</v>
      </c>
      <c r="G87" s="9">
        <f t="shared" si="6"/>
        <v>10643.512254843426</v>
      </c>
      <c r="H87" s="84"/>
      <c r="I87" s="85"/>
    </row>
    <row r="88" spans="1:9" ht="29" x14ac:dyDescent="0.35">
      <c r="A88" s="7">
        <v>709</v>
      </c>
      <c r="B88" s="10" t="s">
        <v>30</v>
      </c>
      <c r="C88" s="7" t="s">
        <v>92</v>
      </c>
      <c r="D88" s="9">
        <v>50</v>
      </c>
      <c r="E88" s="9">
        <v>30.166913213123674</v>
      </c>
      <c r="F88" s="9">
        <f t="shared" si="5"/>
        <v>30.166913213123674</v>
      </c>
      <c r="G88" s="9">
        <f t="shared" si="6"/>
        <v>1508.3456606561838</v>
      </c>
      <c r="H88" s="84"/>
      <c r="I88" s="85"/>
    </row>
    <row r="89" spans="1:9" ht="29" x14ac:dyDescent="0.35">
      <c r="A89" s="7">
        <v>710</v>
      </c>
      <c r="B89" s="10" t="s">
        <v>31</v>
      </c>
      <c r="C89" s="7" t="s">
        <v>65</v>
      </c>
      <c r="D89" s="9">
        <v>20</v>
      </c>
      <c r="E89" s="9">
        <v>0.71855998877895921</v>
      </c>
      <c r="F89" s="9">
        <f t="shared" si="5"/>
        <v>0.71855998877895921</v>
      </c>
      <c r="G89" s="9">
        <f t="shared" si="6"/>
        <v>14.371199775579184</v>
      </c>
      <c r="H89" s="84"/>
      <c r="I89" s="85"/>
    </row>
    <row r="90" spans="1:9" ht="29" x14ac:dyDescent="0.35">
      <c r="A90" s="7">
        <v>711</v>
      </c>
      <c r="B90" s="10" t="s">
        <v>32</v>
      </c>
      <c r="C90" s="7" t="s">
        <v>84</v>
      </c>
      <c r="D90" s="9">
        <v>20</v>
      </c>
      <c r="E90" s="9">
        <v>78.865110347388935</v>
      </c>
      <c r="F90" s="9">
        <f t="shared" si="5"/>
        <v>78.865110347388935</v>
      </c>
      <c r="G90" s="9">
        <f t="shared" si="6"/>
        <v>1577.3022069477788</v>
      </c>
      <c r="H90" s="84"/>
      <c r="I90" s="85"/>
    </row>
    <row r="91" spans="1:9" ht="29" x14ac:dyDescent="0.35">
      <c r="A91" s="7">
        <v>712</v>
      </c>
      <c r="B91" s="10" t="s">
        <v>33</v>
      </c>
      <c r="C91" s="7" t="s">
        <v>84</v>
      </c>
      <c r="D91" s="9">
        <v>10</v>
      </c>
      <c r="E91" s="9">
        <v>154.81816179288418</v>
      </c>
      <c r="F91" s="9">
        <f t="shared" si="5"/>
        <v>154.81816179288418</v>
      </c>
      <c r="G91" s="9">
        <f t="shared" si="6"/>
        <v>1548.1816179288419</v>
      </c>
      <c r="H91" s="84"/>
      <c r="I91" s="85"/>
    </row>
    <row r="92" spans="1:9" ht="29" x14ac:dyDescent="0.35">
      <c r="A92" s="7">
        <v>713</v>
      </c>
      <c r="B92" s="10" t="s">
        <v>147</v>
      </c>
      <c r="C92" s="7" t="s">
        <v>93</v>
      </c>
      <c r="D92" s="9">
        <v>1500</v>
      </c>
      <c r="E92" s="9">
        <v>36.520496271800788</v>
      </c>
      <c r="F92" s="9">
        <f t="shared" si="5"/>
        <v>36.520496271800788</v>
      </c>
      <c r="G92" s="9">
        <f t="shared" si="6"/>
        <v>54780.744407701182</v>
      </c>
      <c r="H92" s="84"/>
      <c r="I92" s="85"/>
    </row>
    <row r="93" spans="1:9" x14ac:dyDescent="0.35">
      <c r="A93" s="7">
        <v>714</v>
      </c>
      <c r="B93" s="10" t="s">
        <v>148</v>
      </c>
      <c r="C93" s="7" t="s">
        <v>94</v>
      </c>
      <c r="D93" s="9">
        <v>6600</v>
      </c>
      <c r="E93" s="9">
        <v>0.98329261622383901</v>
      </c>
      <c r="F93" s="9">
        <f t="shared" si="5"/>
        <v>0.98329261622383901</v>
      </c>
      <c r="G93" s="9">
        <f t="shared" si="6"/>
        <v>6489.7312670773372</v>
      </c>
      <c r="H93" s="84"/>
      <c r="I93" s="85"/>
    </row>
    <row r="94" spans="1:9" ht="43.5" x14ac:dyDescent="0.35">
      <c r="A94" s="7">
        <v>715</v>
      </c>
      <c r="B94" s="10" t="s">
        <v>149</v>
      </c>
      <c r="C94" s="7" t="s">
        <v>92</v>
      </c>
      <c r="D94" s="9">
        <v>500</v>
      </c>
      <c r="E94" s="9">
        <v>27.834744828490209</v>
      </c>
      <c r="F94" s="9">
        <f t="shared" si="5"/>
        <v>27.834744828490209</v>
      </c>
      <c r="G94" s="9">
        <f t="shared" si="6"/>
        <v>13917.372414245105</v>
      </c>
      <c r="H94" s="84"/>
      <c r="I94" s="85"/>
    </row>
    <row r="95" spans="1:9" ht="43.5" x14ac:dyDescent="0.35">
      <c r="A95" s="7">
        <v>716</v>
      </c>
      <c r="B95" s="10" t="s">
        <v>150</v>
      </c>
      <c r="C95" s="7" t="s">
        <v>92</v>
      </c>
      <c r="D95" s="9">
        <v>500</v>
      </c>
      <c r="E95" s="9">
        <v>18.241338662511474</v>
      </c>
      <c r="F95" s="9">
        <f t="shared" si="5"/>
        <v>18.241338662511474</v>
      </c>
      <c r="G95" s="9">
        <f t="shared" si="6"/>
        <v>9120.6693312557363</v>
      </c>
      <c r="H95" s="84"/>
      <c r="I95" s="85"/>
    </row>
    <row r="96" spans="1:9" x14ac:dyDescent="0.35">
      <c r="A96" s="7">
        <v>717</v>
      </c>
      <c r="B96" s="10" t="s">
        <v>151</v>
      </c>
      <c r="C96" s="7" t="s">
        <v>92</v>
      </c>
      <c r="D96" s="9">
        <v>400</v>
      </c>
      <c r="E96" s="9">
        <v>56.728420166759939</v>
      </c>
      <c r="F96" s="9">
        <f t="shared" si="5"/>
        <v>56.728420166759939</v>
      </c>
      <c r="G96" s="9">
        <f t="shared" si="6"/>
        <v>22691.368066703977</v>
      </c>
      <c r="H96" s="84"/>
      <c r="I96" s="85"/>
    </row>
    <row r="97" spans="1:9" x14ac:dyDescent="0.35">
      <c r="A97" s="7">
        <v>718</v>
      </c>
      <c r="B97" s="10" t="s">
        <v>34</v>
      </c>
      <c r="C97" s="7" t="s">
        <v>92</v>
      </c>
      <c r="D97" s="9">
        <v>5500</v>
      </c>
      <c r="E97" s="9">
        <v>28.855856391491891</v>
      </c>
      <c r="F97" s="9">
        <f t="shared" si="5"/>
        <v>28.855856391491891</v>
      </c>
      <c r="G97" s="9">
        <f t="shared" si="6"/>
        <v>158707.21015320541</v>
      </c>
      <c r="H97" s="84"/>
      <c r="I97" s="85"/>
    </row>
    <row r="98" spans="1:9" ht="43.5" x14ac:dyDescent="0.35">
      <c r="A98" s="7">
        <v>719</v>
      </c>
      <c r="B98" s="10" t="s">
        <v>35</v>
      </c>
      <c r="C98" s="7" t="s">
        <v>92</v>
      </c>
      <c r="D98" s="9">
        <v>400</v>
      </c>
      <c r="E98" s="9">
        <v>2339.0010076846606</v>
      </c>
      <c r="F98" s="9">
        <f t="shared" si="5"/>
        <v>2339.0010076846606</v>
      </c>
      <c r="G98" s="9">
        <f t="shared" si="6"/>
        <v>935600.40307386429</v>
      </c>
      <c r="H98" s="84"/>
      <c r="I98" s="85"/>
    </row>
    <row r="99" spans="1:9" x14ac:dyDescent="0.35">
      <c r="A99" s="7">
        <v>720</v>
      </c>
      <c r="B99" s="10" t="s">
        <v>36</v>
      </c>
      <c r="C99" s="7" t="s">
        <v>92</v>
      </c>
      <c r="D99" s="9">
        <v>50</v>
      </c>
      <c r="E99" s="9">
        <v>79.318937708723013</v>
      </c>
      <c r="F99" s="9">
        <f t="shared" si="5"/>
        <v>79.318937708723013</v>
      </c>
      <c r="G99" s="9">
        <f t="shared" si="6"/>
        <v>3965.9468854361508</v>
      </c>
      <c r="H99" s="84"/>
      <c r="I99" s="85"/>
    </row>
    <row r="100" spans="1:9" ht="43.5" x14ac:dyDescent="0.35">
      <c r="A100" s="7">
        <v>721</v>
      </c>
      <c r="B100" s="10" t="s">
        <v>37</v>
      </c>
      <c r="C100" s="7" t="s">
        <v>65</v>
      </c>
      <c r="D100" s="9">
        <v>5000</v>
      </c>
      <c r="E100" s="9">
        <v>72.561952551082271</v>
      </c>
      <c r="F100" s="9">
        <f t="shared" si="5"/>
        <v>72.561952551082271</v>
      </c>
      <c r="G100" s="9">
        <f t="shared" si="6"/>
        <v>362809.76275541133</v>
      </c>
      <c r="H100" s="84"/>
      <c r="I100" s="85"/>
    </row>
    <row r="101" spans="1:9" x14ac:dyDescent="0.35">
      <c r="A101" s="7">
        <v>722</v>
      </c>
      <c r="B101" s="10" t="s">
        <v>38</v>
      </c>
      <c r="C101" s="7" t="s">
        <v>65</v>
      </c>
      <c r="D101" s="9">
        <v>50</v>
      </c>
      <c r="E101" s="9">
        <v>46.983738213669845</v>
      </c>
      <c r="F101" s="9">
        <f t="shared" si="5"/>
        <v>46.983738213669845</v>
      </c>
      <c r="G101" s="9">
        <f t="shared" si="6"/>
        <v>2349.1869106834924</v>
      </c>
      <c r="H101" s="84"/>
      <c r="I101" s="85"/>
    </row>
    <row r="102" spans="1:9" ht="29" x14ac:dyDescent="0.35">
      <c r="A102" s="7">
        <v>723</v>
      </c>
      <c r="B102" s="10" t="s">
        <v>95</v>
      </c>
      <c r="C102" s="7" t="s">
        <v>93</v>
      </c>
      <c r="D102" s="9">
        <v>400</v>
      </c>
      <c r="E102" s="9">
        <v>42.521102493884726</v>
      </c>
      <c r="F102" s="9">
        <f t="shared" si="5"/>
        <v>42.521102493884726</v>
      </c>
      <c r="G102" s="9">
        <f t="shared" si="6"/>
        <v>17008.440997553891</v>
      </c>
      <c r="H102" s="84"/>
      <c r="I102" s="85"/>
    </row>
    <row r="103" spans="1:9" x14ac:dyDescent="0.35">
      <c r="A103" s="7">
        <v>724</v>
      </c>
      <c r="B103" s="10" t="s">
        <v>96</v>
      </c>
      <c r="C103" s="7" t="s">
        <v>94</v>
      </c>
      <c r="D103" s="9">
        <v>8000</v>
      </c>
      <c r="E103" s="9">
        <v>2.2439241754851711</v>
      </c>
      <c r="F103" s="9">
        <f t="shared" si="5"/>
        <v>2.2439241754851711</v>
      </c>
      <c r="G103" s="9">
        <f t="shared" si="6"/>
        <v>17951.393403881368</v>
      </c>
      <c r="H103" s="84"/>
      <c r="I103" s="85"/>
    </row>
    <row r="104" spans="1:9" ht="29" x14ac:dyDescent="0.35">
      <c r="A104" s="7">
        <v>725</v>
      </c>
      <c r="B104" s="10" t="s">
        <v>152</v>
      </c>
      <c r="C104" s="7" t="s">
        <v>93</v>
      </c>
      <c r="D104" s="9">
        <v>200</v>
      </c>
      <c r="E104" s="9">
        <v>347.36702615446006</v>
      </c>
      <c r="F104" s="9">
        <f t="shared" si="5"/>
        <v>347.36702615446006</v>
      </c>
      <c r="G104" s="9">
        <f t="shared" si="6"/>
        <v>69473.405230892007</v>
      </c>
      <c r="H104" s="84"/>
      <c r="I104" s="85"/>
    </row>
    <row r="105" spans="1:9" ht="29" x14ac:dyDescent="0.35">
      <c r="A105" s="7">
        <v>726</v>
      </c>
      <c r="B105" s="10" t="s">
        <v>153</v>
      </c>
      <c r="C105" s="7" t="s">
        <v>93</v>
      </c>
      <c r="D105" s="9">
        <v>25</v>
      </c>
      <c r="E105" s="9">
        <v>49.189843442377175</v>
      </c>
      <c r="F105" s="9">
        <f t="shared" si="5"/>
        <v>49.189843442377175</v>
      </c>
      <c r="G105" s="9">
        <f t="shared" si="6"/>
        <v>1229.7460860594294</v>
      </c>
      <c r="H105" s="84"/>
      <c r="I105" s="85"/>
    </row>
    <row r="106" spans="1:9" x14ac:dyDescent="0.35">
      <c r="A106" s="7">
        <v>727</v>
      </c>
      <c r="B106" s="10" t="s">
        <v>154</v>
      </c>
      <c r="C106" s="7" t="s">
        <v>93</v>
      </c>
      <c r="D106" s="9">
        <v>800</v>
      </c>
      <c r="E106" s="9">
        <v>6.3157641118992727</v>
      </c>
      <c r="F106" s="9">
        <f t="shared" si="5"/>
        <v>6.3157641118992727</v>
      </c>
      <c r="G106" s="9">
        <f t="shared" si="6"/>
        <v>5052.6112895194183</v>
      </c>
      <c r="H106" s="84"/>
      <c r="I106" s="85"/>
    </row>
    <row r="107" spans="1:9" ht="43.5" x14ac:dyDescent="0.35">
      <c r="A107" s="7">
        <v>728</v>
      </c>
      <c r="B107" s="10" t="s">
        <v>37</v>
      </c>
      <c r="C107" s="7" t="s">
        <v>65</v>
      </c>
      <c r="D107" s="9">
        <v>4000</v>
      </c>
      <c r="E107" s="9">
        <v>71.150045204709571</v>
      </c>
      <c r="F107" s="9">
        <f t="shared" si="5"/>
        <v>71.150045204709571</v>
      </c>
      <c r="G107" s="9">
        <f t="shared" si="6"/>
        <v>284600.1808188383</v>
      </c>
      <c r="H107" s="84"/>
      <c r="I107" s="85"/>
    </row>
    <row r="108" spans="1:9" ht="29" x14ac:dyDescent="0.35">
      <c r="A108" s="7">
        <v>729</v>
      </c>
      <c r="B108" s="10" t="s">
        <v>155</v>
      </c>
      <c r="C108" s="7" t="s">
        <v>65</v>
      </c>
      <c r="D108" s="9">
        <v>200</v>
      </c>
      <c r="E108" s="9">
        <v>48.118306617005047</v>
      </c>
      <c r="F108" s="9">
        <f t="shared" si="5"/>
        <v>48.118306617005047</v>
      </c>
      <c r="G108" s="9">
        <f t="shared" si="6"/>
        <v>9623.6613234010092</v>
      </c>
      <c r="H108" s="84"/>
      <c r="I108" s="85"/>
    </row>
    <row r="109" spans="1:9" ht="29" x14ac:dyDescent="0.35">
      <c r="A109" s="7">
        <v>730</v>
      </c>
      <c r="B109" s="10" t="s">
        <v>156</v>
      </c>
      <c r="C109" s="7" t="s">
        <v>65</v>
      </c>
      <c r="D109" s="9">
        <v>100</v>
      </c>
      <c r="E109" s="9">
        <v>281.91503559761168</v>
      </c>
      <c r="F109" s="9">
        <f t="shared" si="5"/>
        <v>281.91503559761168</v>
      </c>
      <c r="G109" s="9">
        <f t="shared" si="6"/>
        <v>28191.503559761168</v>
      </c>
      <c r="H109" s="84"/>
      <c r="I109" s="85"/>
    </row>
    <row r="110" spans="1:9" ht="18" x14ac:dyDescent="0.35">
      <c r="A110" s="44">
        <v>8</v>
      </c>
      <c r="B110" s="14" t="s">
        <v>39</v>
      </c>
      <c r="C110" s="15"/>
      <c r="D110" s="16"/>
      <c r="E110" s="16"/>
      <c r="F110" s="16"/>
      <c r="G110" s="16"/>
      <c r="H110" s="29"/>
    </row>
    <row r="111" spans="1:9" ht="29" x14ac:dyDescent="0.35">
      <c r="A111" s="88">
        <v>801</v>
      </c>
      <c r="B111" s="12" t="s">
        <v>40</v>
      </c>
      <c r="C111" s="13" t="s">
        <v>92</v>
      </c>
      <c r="D111" s="9">
        <v>13.5</v>
      </c>
      <c r="E111" s="9">
        <v>124.6386422641679</v>
      </c>
      <c r="F111" s="9">
        <f t="shared" ref="F111:F151" si="7">E111*(1-G$17)</f>
        <v>124.6386422641679</v>
      </c>
      <c r="G111" s="9">
        <f t="shared" ref="G111:G153" si="8">F111*D111</f>
        <v>1682.6216705662666</v>
      </c>
      <c r="H111" s="84"/>
      <c r="I111" s="85"/>
    </row>
    <row r="112" spans="1:9" ht="29" x14ac:dyDescent="0.35">
      <c r="A112" s="88">
        <v>802</v>
      </c>
      <c r="B112" s="12" t="s">
        <v>41</v>
      </c>
      <c r="C112" s="13" t="s">
        <v>65</v>
      </c>
      <c r="D112" s="9">
        <v>10</v>
      </c>
      <c r="E112" s="9">
        <v>44.248167730072751</v>
      </c>
      <c r="F112" s="9">
        <f t="shared" si="7"/>
        <v>44.248167730072751</v>
      </c>
      <c r="G112" s="9">
        <f t="shared" si="8"/>
        <v>442.48167730072748</v>
      </c>
      <c r="H112" s="84"/>
      <c r="I112" s="85"/>
    </row>
    <row r="113" spans="1:9" ht="29" x14ac:dyDescent="0.35">
      <c r="A113" s="88">
        <v>803</v>
      </c>
      <c r="B113" s="12" t="s">
        <v>43</v>
      </c>
      <c r="C113" s="13" t="s">
        <v>65</v>
      </c>
      <c r="D113" s="9">
        <v>300</v>
      </c>
      <c r="E113" s="9">
        <v>268.27500212640405</v>
      </c>
      <c r="F113" s="9">
        <f t="shared" si="7"/>
        <v>268.27500212640405</v>
      </c>
      <c r="G113" s="9">
        <f t="shared" si="8"/>
        <v>80482.500637921214</v>
      </c>
      <c r="H113" s="84"/>
      <c r="I113" s="85"/>
    </row>
    <row r="114" spans="1:9" ht="29" x14ac:dyDescent="0.35">
      <c r="A114" s="88">
        <v>804</v>
      </c>
      <c r="B114" s="12" t="s">
        <v>44</v>
      </c>
      <c r="C114" s="13" t="s">
        <v>85</v>
      </c>
      <c r="D114" s="9">
        <v>600</v>
      </c>
      <c r="E114" s="9">
        <v>14.92587766165417</v>
      </c>
      <c r="F114" s="9">
        <f t="shared" si="7"/>
        <v>14.92587766165417</v>
      </c>
      <c r="G114" s="9">
        <f t="shared" si="8"/>
        <v>8955.5265969925022</v>
      </c>
      <c r="H114" s="84"/>
      <c r="I114" s="85"/>
    </row>
    <row r="115" spans="1:9" ht="29" x14ac:dyDescent="0.35">
      <c r="A115" s="88">
        <v>805</v>
      </c>
      <c r="B115" s="12" t="s">
        <v>46</v>
      </c>
      <c r="C115" s="13" t="s">
        <v>85</v>
      </c>
      <c r="D115" s="9">
        <v>600</v>
      </c>
      <c r="E115" s="9">
        <v>20.813027043404592</v>
      </c>
      <c r="F115" s="9">
        <f t="shared" si="7"/>
        <v>20.813027043404592</v>
      </c>
      <c r="G115" s="9">
        <f t="shared" si="8"/>
        <v>12487.816226042754</v>
      </c>
      <c r="H115" s="84"/>
      <c r="I115" s="85"/>
    </row>
    <row r="116" spans="1:9" ht="29" x14ac:dyDescent="0.35">
      <c r="A116" s="88">
        <v>806</v>
      </c>
      <c r="B116" s="12" t="s">
        <v>42</v>
      </c>
      <c r="C116" s="13" t="s">
        <v>85</v>
      </c>
      <c r="D116" s="9">
        <v>600</v>
      </c>
      <c r="E116" s="9">
        <v>26.498475375673198</v>
      </c>
      <c r="F116" s="9">
        <f t="shared" si="7"/>
        <v>26.498475375673198</v>
      </c>
      <c r="G116" s="9">
        <f t="shared" si="8"/>
        <v>15899.085225403918</v>
      </c>
      <c r="H116" s="84"/>
      <c r="I116" s="85"/>
    </row>
    <row r="117" spans="1:9" ht="29" x14ac:dyDescent="0.35">
      <c r="A117" s="88">
        <v>807</v>
      </c>
      <c r="B117" s="12" t="s">
        <v>45</v>
      </c>
      <c r="C117" s="13" t="s">
        <v>92</v>
      </c>
      <c r="D117" s="9">
        <v>600</v>
      </c>
      <c r="E117" s="9">
        <v>1221.0603346161188</v>
      </c>
      <c r="F117" s="9">
        <f t="shared" si="7"/>
        <v>1221.0603346161188</v>
      </c>
      <c r="G117" s="9">
        <f t="shared" si="8"/>
        <v>732636.20076967124</v>
      </c>
      <c r="H117" s="84"/>
      <c r="I117" s="85"/>
    </row>
    <row r="118" spans="1:9" x14ac:dyDescent="0.35">
      <c r="A118" s="88">
        <v>808</v>
      </c>
      <c r="B118" s="12" t="s">
        <v>47</v>
      </c>
      <c r="C118" s="13" t="s">
        <v>83</v>
      </c>
      <c r="D118" s="9">
        <v>24</v>
      </c>
      <c r="E118" s="9">
        <v>30.797228992754338</v>
      </c>
      <c r="F118" s="9">
        <f t="shared" si="7"/>
        <v>30.797228992754338</v>
      </c>
      <c r="G118" s="9">
        <f t="shared" si="8"/>
        <v>739.13349582610408</v>
      </c>
      <c r="H118" s="84"/>
      <c r="I118" s="85"/>
    </row>
    <row r="119" spans="1:9" x14ac:dyDescent="0.35">
      <c r="A119" s="88">
        <v>809</v>
      </c>
      <c r="B119" s="12" t="s">
        <v>48</v>
      </c>
      <c r="C119" s="13" t="s">
        <v>65</v>
      </c>
      <c r="D119" s="9">
        <v>50</v>
      </c>
      <c r="E119" s="9">
        <v>4.7777936096004483</v>
      </c>
      <c r="F119" s="9">
        <f t="shared" si="7"/>
        <v>4.7777936096004483</v>
      </c>
      <c r="G119" s="9">
        <f t="shared" si="8"/>
        <v>238.88968048002241</v>
      </c>
      <c r="H119" s="84"/>
      <c r="I119" s="85"/>
    </row>
    <row r="120" spans="1:9" ht="29" x14ac:dyDescent="0.35">
      <c r="A120" s="88">
        <v>810</v>
      </c>
      <c r="B120" s="12" t="s">
        <v>49</v>
      </c>
      <c r="C120" s="13" t="s">
        <v>65</v>
      </c>
      <c r="D120" s="9">
        <v>199.9</v>
      </c>
      <c r="E120" s="9">
        <v>124.34869700553779</v>
      </c>
      <c r="F120" s="9">
        <f t="shared" si="7"/>
        <v>124.34869700553779</v>
      </c>
      <c r="G120" s="9">
        <f t="shared" si="8"/>
        <v>24857.304531407004</v>
      </c>
      <c r="H120" s="84"/>
      <c r="I120" s="85"/>
    </row>
    <row r="121" spans="1:9" ht="29" x14ac:dyDescent="0.35">
      <c r="A121" s="88">
        <v>811</v>
      </c>
      <c r="B121" s="12" t="s">
        <v>50</v>
      </c>
      <c r="C121" s="13" t="s">
        <v>83</v>
      </c>
      <c r="D121" s="9">
        <v>100</v>
      </c>
      <c r="E121" s="9">
        <v>56.009860177980975</v>
      </c>
      <c r="F121" s="9">
        <f t="shared" si="7"/>
        <v>56.009860177980975</v>
      </c>
      <c r="G121" s="9">
        <f t="shared" si="8"/>
        <v>5600.9860177980972</v>
      </c>
      <c r="H121" s="84"/>
      <c r="I121" s="85"/>
    </row>
    <row r="122" spans="1:9" x14ac:dyDescent="0.35">
      <c r="A122" s="88">
        <v>812</v>
      </c>
      <c r="B122" s="12" t="s">
        <v>51</v>
      </c>
      <c r="C122" s="13" t="s">
        <v>65</v>
      </c>
      <c r="D122" s="9">
        <v>50</v>
      </c>
      <c r="E122" s="9">
        <v>17.711873407621717</v>
      </c>
      <c r="F122" s="9">
        <f t="shared" si="7"/>
        <v>17.711873407621717</v>
      </c>
      <c r="G122" s="9">
        <f t="shared" si="8"/>
        <v>885.59367038108587</v>
      </c>
      <c r="H122" s="84"/>
      <c r="I122" s="85"/>
    </row>
    <row r="123" spans="1:9" ht="29" x14ac:dyDescent="0.35">
      <c r="A123" s="88">
        <v>813</v>
      </c>
      <c r="B123" s="12" t="s">
        <v>52</v>
      </c>
      <c r="C123" s="13" t="s">
        <v>65</v>
      </c>
      <c r="D123" s="9">
        <v>50</v>
      </c>
      <c r="E123" s="9">
        <v>43.617851950442088</v>
      </c>
      <c r="F123" s="9">
        <f t="shared" si="7"/>
        <v>43.617851950442088</v>
      </c>
      <c r="G123" s="9">
        <f t="shared" si="8"/>
        <v>2180.8925975221046</v>
      </c>
      <c r="H123" s="84"/>
      <c r="I123" s="85"/>
    </row>
    <row r="124" spans="1:9" ht="29" x14ac:dyDescent="0.35">
      <c r="A124" s="88">
        <v>814</v>
      </c>
      <c r="B124" s="12" t="s">
        <v>53</v>
      </c>
      <c r="C124" s="13" t="s">
        <v>65</v>
      </c>
      <c r="D124" s="9">
        <v>100</v>
      </c>
      <c r="E124" s="9">
        <v>62.401262183435932</v>
      </c>
      <c r="F124" s="9">
        <f t="shared" si="7"/>
        <v>62.401262183435932</v>
      </c>
      <c r="G124" s="9">
        <f t="shared" si="8"/>
        <v>6240.1262183435929</v>
      </c>
      <c r="H124" s="84"/>
      <c r="I124" s="85"/>
    </row>
    <row r="125" spans="1:9" x14ac:dyDescent="0.35">
      <c r="A125" s="88">
        <v>815</v>
      </c>
      <c r="B125" s="12" t="s">
        <v>54</v>
      </c>
      <c r="C125" s="13" t="s">
        <v>65</v>
      </c>
      <c r="D125" s="9">
        <v>199.9</v>
      </c>
      <c r="E125" s="9">
        <v>4.1474778299697821</v>
      </c>
      <c r="F125" s="9">
        <f t="shared" si="7"/>
        <v>4.1474778299697821</v>
      </c>
      <c r="G125" s="9">
        <f t="shared" si="8"/>
        <v>829.08081821095948</v>
      </c>
      <c r="H125" s="84"/>
      <c r="I125" s="85"/>
    </row>
    <row r="126" spans="1:9" x14ac:dyDescent="0.35">
      <c r="A126" s="88">
        <v>816</v>
      </c>
      <c r="B126" s="12" t="s">
        <v>55</v>
      </c>
      <c r="C126" s="13" t="s">
        <v>65</v>
      </c>
      <c r="D126" s="9">
        <v>199.9</v>
      </c>
      <c r="E126" s="9">
        <v>15.56879975687745</v>
      </c>
      <c r="F126" s="9">
        <f t="shared" si="7"/>
        <v>15.56879975687745</v>
      </c>
      <c r="G126" s="9">
        <f t="shared" si="8"/>
        <v>3112.2030713998024</v>
      </c>
      <c r="H126" s="84"/>
      <c r="I126" s="85"/>
    </row>
    <row r="127" spans="1:9" x14ac:dyDescent="0.35">
      <c r="A127" s="88">
        <v>817</v>
      </c>
      <c r="B127" s="12" t="s">
        <v>56</v>
      </c>
      <c r="C127" s="13" t="s">
        <v>65</v>
      </c>
      <c r="D127" s="9">
        <v>199.9</v>
      </c>
      <c r="E127" s="9">
        <v>18.443039711993286</v>
      </c>
      <c r="F127" s="9">
        <f t="shared" si="7"/>
        <v>18.443039711993286</v>
      </c>
      <c r="G127" s="9">
        <f t="shared" si="8"/>
        <v>3686.7636384274579</v>
      </c>
      <c r="H127" s="84"/>
      <c r="I127" s="85"/>
    </row>
    <row r="128" spans="1:9" x14ac:dyDescent="0.35">
      <c r="A128" s="88">
        <v>818</v>
      </c>
      <c r="B128" s="10" t="s">
        <v>57</v>
      </c>
      <c r="C128" s="9" t="s">
        <v>92</v>
      </c>
      <c r="D128" s="9">
        <v>50</v>
      </c>
      <c r="E128" s="9">
        <v>136.96761891374373</v>
      </c>
      <c r="F128" s="9">
        <f t="shared" si="7"/>
        <v>136.96761891374373</v>
      </c>
      <c r="G128" s="9">
        <f t="shared" si="8"/>
        <v>6848.3809456871868</v>
      </c>
      <c r="H128" s="84"/>
      <c r="I128" s="85"/>
    </row>
    <row r="129" spans="1:9" x14ac:dyDescent="0.35">
      <c r="A129" s="88">
        <v>819</v>
      </c>
      <c r="B129" s="10" t="s">
        <v>58</v>
      </c>
      <c r="C129" s="9" t="s">
        <v>65</v>
      </c>
      <c r="D129" s="9">
        <v>50</v>
      </c>
      <c r="E129" s="9">
        <v>304.66943524227872</v>
      </c>
      <c r="F129" s="9">
        <f t="shared" si="7"/>
        <v>304.66943524227872</v>
      </c>
      <c r="G129" s="9">
        <f t="shared" si="8"/>
        <v>15233.471762113935</v>
      </c>
      <c r="H129" s="84"/>
      <c r="I129" s="85"/>
    </row>
    <row r="130" spans="1:9" ht="29" x14ac:dyDescent="0.35">
      <c r="A130" s="88">
        <v>820</v>
      </c>
      <c r="B130" s="10" t="s">
        <v>59</v>
      </c>
      <c r="C130" s="9" t="s">
        <v>65</v>
      </c>
      <c r="D130" s="9">
        <v>200</v>
      </c>
      <c r="E130" s="9">
        <v>79.155055606019033</v>
      </c>
      <c r="F130" s="9">
        <f t="shared" si="7"/>
        <v>79.155055606019033</v>
      </c>
      <c r="G130" s="9">
        <f t="shared" si="8"/>
        <v>15831.011121203806</v>
      </c>
      <c r="H130" s="84"/>
      <c r="I130" s="85"/>
    </row>
    <row r="131" spans="1:9" ht="29" x14ac:dyDescent="0.35">
      <c r="A131" s="88">
        <v>821</v>
      </c>
      <c r="B131" s="10" t="s">
        <v>62</v>
      </c>
      <c r="C131" s="9" t="s">
        <v>65</v>
      </c>
      <c r="D131" s="9">
        <v>50</v>
      </c>
      <c r="E131" s="9">
        <v>27.292673258007834</v>
      </c>
      <c r="F131" s="9">
        <f t="shared" si="7"/>
        <v>27.292673258007834</v>
      </c>
      <c r="G131" s="9">
        <f t="shared" si="8"/>
        <v>1364.6336629003918</v>
      </c>
      <c r="H131" s="84"/>
      <c r="I131" s="85"/>
    </row>
    <row r="132" spans="1:9" ht="29" x14ac:dyDescent="0.35">
      <c r="A132" s="88">
        <v>822</v>
      </c>
      <c r="B132" s="10" t="s">
        <v>60</v>
      </c>
      <c r="C132" s="9" t="s">
        <v>65</v>
      </c>
      <c r="D132" s="9">
        <v>50</v>
      </c>
      <c r="E132" s="9">
        <v>55.442575976313378</v>
      </c>
      <c r="F132" s="9">
        <f t="shared" si="7"/>
        <v>55.442575976313378</v>
      </c>
      <c r="G132" s="9">
        <f t="shared" si="8"/>
        <v>2772.1287988156691</v>
      </c>
      <c r="H132" s="84"/>
      <c r="I132" s="85"/>
    </row>
    <row r="133" spans="1:9" x14ac:dyDescent="0.35">
      <c r="A133" s="88">
        <v>823</v>
      </c>
      <c r="B133" s="10" t="s">
        <v>61</v>
      </c>
      <c r="C133" s="9" t="s">
        <v>65</v>
      </c>
      <c r="D133" s="9">
        <v>50</v>
      </c>
      <c r="E133" s="9">
        <v>10.374997732720763</v>
      </c>
      <c r="F133" s="9">
        <f t="shared" si="7"/>
        <v>10.374997732720763</v>
      </c>
      <c r="G133" s="9">
        <f t="shared" si="8"/>
        <v>518.74988663603813</v>
      </c>
      <c r="H133" s="84"/>
      <c r="I133" s="85"/>
    </row>
    <row r="134" spans="1:9" ht="29" x14ac:dyDescent="0.35">
      <c r="A134" s="88">
        <v>824</v>
      </c>
      <c r="B134" s="10" t="s">
        <v>63</v>
      </c>
      <c r="C134" s="7" t="s">
        <v>84</v>
      </c>
      <c r="D134" s="9">
        <v>6</v>
      </c>
      <c r="E134" s="9">
        <v>1350.4137389119242</v>
      </c>
      <c r="F134" s="9">
        <f t="shared" si="7"/>
        <v>1350.4137389119242</v>
      </c>
      <c r="G134" s="9">
        <f t="shared" si="8"/>
        <v>8102.4824334715449</v>
      </c>
      <c r="H134" s="84"/>
      <c r="I134" s="85"/>
    </row>
    <row r="135" spans="1:9" x14ac:dyDescent="0.35">
      <c r="A135" s="88">
        <v>825</v>
      </c>
      <c r="B135" s="10" t="s">
        <v>97</v>
      </c>
      <c r="C135" s="7" t="s">
        <v>16</v>
      </c>
      <c r="D135" s="9">
        <v>50</v>
      </c>
      <c r="E135" s="9">
        <v>1.8531283921141579</v>
      </c>
      <c r="F135" s="9">
        <f t="shared" si="7"/>
        <v>1.8531283921141579</v>
      </c>
      <c r="G135" s="9">
        <f t="shared" si="8"/>
        <v>92.656419605707896</v>
      </c>
      <c r="H135" s="84"/>
      <c r="I135" s="85"/>
    </row>
    <row r="136" spans="1:9" x14ac:dyDescent="0.35">
      <c r="A136" s="88">
        <v>826</v>
      </c>
      <c r="B136" s="10" t="s">
        <v>98</v>
      </c>
      <c r="C136" s="7" t="s">
        <v>16</v>
      </c>
      <c r="D136" s="9">
        <v>50</v>
      </c>
      <c r="E136" s="9">
        <v>11.383502980129826</v>
      </c>
      <c r="F136" s="9">
        <f t="shared" si="7"/>
        <v>11.383502980129826</v>
      </c>
      <c r="G136" s="9">
        <f t="shared" si="8"/>
        <v>569.17514900649132</v>
      </c>
      <c r="H136" s="84"/>
      <c r="I136" s="85"/>
    </row>
    <row r="137" spans="1:9" ht="29" x14ac:dyDescent="0.35">
      <c r="A137" s="88">
        <v>827</v>
      </c>
      <c r="B137" s="10" t="s">
        <v>157</v>
      </c>
      <c r="C137" s="7" t="s">
        <v>83</v>
      </c>
      <c r="D137" s="9">
        <v>100</v>
      </c>
      <c r="E137" s="9">
        <v>147.38043559324231</v>
      </c>
      <c r="F137" s="9">
        <f t="shared" si="7"/>
        <v>147.38043559324231</v>
      </c>
      <c r="G137" s="9">
        <f t="shared" si="8"/>
        <v>14738.043559324231</v>
      </c>
      <c r="H137" s="84"/>
      <c r="I137" s="85"/>
    </row>
    <row r="138" spans="1:9" ht="29" x14ac:dyDescent="0.35">
      <c r="A138" s="88">
        <v>828</v>
      </c>
      <c r="B138" s="10" t="s">
        <v>158</v>
      </c>
      <c r="C138" s="7" t="s">
        <v>83</v>
      </c>
      <c r="D138" s="9">
        <v>100</v>
      </c>
      <c r="E138" s="9">
        <v>76.722036696644665</v>
      </c>
      <c r="F138" s="9">
        <f t="shared" si="7"/>
        <v>76.722036696644665</v>
      </c>
      <c r="G138" s="9">
        <f t="shared" si="8"/>
        <v>7672.2036696644664</v>
      </c>
      <c r="H138" s="84"/>
      <c r="I138" s="85"/>
    </row>
    <row r="139" spans="1:9" ht="43.5" x14ac:dyDescent="0.35">
      <c r="A139" s="88">
        <v>829</v>
      </c>
      <c r="B139" s="10" t="s">
        <v>159</v>
      </c>
      <c r="C139" s="7" t="s">
        <v>65</v>
      </c>
      <c r="D139" s="9">
        <v>50</v>
      </c>
      <c r="E139" s="9">
        <v>213.29885982701737</v>
      </c>
      <c r="F139" s="9">
        <f t="shared" si="7"/>
        <v>213.29885982701737</v>
      </c>
      <c r="G139" s="9">
        <f t="shared" si="8"/>
        <v>10664.942991350868</v>
      </c>
      <c r="H139" s="84"/>
      <c r="I139" s="85"/>
    </row>
    <row r="140" spans="1:9" ht="29" x14ac:dyDescent="0.35">
      <c r="A140" s="88">
        <v>830</v>
      </c>
      <c r="B140" s="10" t="s">
        <v>160</v>
      </c>
      <c r="C140" s="7" t="s">
        <v>65</v>
      </c>
      <c r="D140" s="9">
        <v>150</v>
      </c>
      <c r="E140" s="9">
        <v>55.946828600017916</v>
      </c>
      <c r="F140" s="9">
        <f t="shared" si="7"/>
        <v>55.946828600017916</v>
      </c>
      <c r="G140" s="9">
        <f t="shared" si="8"/>
        <v>8392.0242900026878</v>
      </c>
      <c r="H140" s="84"/>
      <c r="I140" s="85"/>
    </row>
    <row r="141" spans="1:9" ht="29" x14ac:dyDescent="0.35">
      <c r="A141" s="88">
        <v>831</v>
      </c>
      <c r="B141" s="10" t="s">
        <v>161</v>
      </c>
      <c r="C141" s="7" t="s">
        <v>65</v>
      </c>
      <c r="D141" s="9">
        <v>200</v>
      </c>
      <c r="E141" s="9">
        <v>5.2442272865271411</v>
      </c>
      <c r="F141" s="9">
        <f t="shared" si="7"/>
        <v>5.2442272865271411</v>
      </c>
      <c r="G141" s="9">
        <f t="shared" si="8"/>
        <v>1048.8454573054282</v>
      </c>
      <c r="H141" s="84"/>
      <c r="I141" s="85"/>
    </row>
    <row r="142" spans="1:9" ht="29" x14ac:dyDescent="0.35">
      <c r="A142" s="88">
        <v>832</v>
      </c>
      <c r="B142" s="10" t="s">
        <v>162</v>
      </c>
      <c r="C142" s="7" t="s">
        <v>65</v>
      </c>
      <c r="D142" s="9">
        <v>200</v>
      </c>
      <c r="E142" s="9">
        <v>58.921919079874655</v>
      </c>
      <c r="F142" s="9">
        <f t="shared" si="7"/>
        <v>58.921919079874655</v>
      </c>
      <c r="G142" s="9">
        <f t="shared" si="8"/>
        <v>11784.38381597493</v>
      </c>
      <c r="H142" s="84"/>
      <c r="I142" s="85"/>
    </row>
    <row r="143" spans="1:9" ht="18" x14ac:dyDescent="0.35">
      <c r="A143" s="44">
        <v>9</v>
      </c>
      <c r="B143" s="14" t="s">
        <v>163</v>
      </c>
      <c r="C143" s="15"/>
      <c r="D143" s="16"/>
      <c r="E143" s="16"/>
      <c r="F143" s="16"/>
      <c r="G143" s="16"/>
      <c r="H143" s="29"/>
    </row>
    <row r="144" spans="1:9" x14ac:dyDescent="0.35">
      <c r="A144" s="88">
        <v>901</v>
      </c>
      <c r="B144" s="10" t="s">
        <v>164</v>
      </c>
      <c r="C144" s="7" t="s">
        <v>67</v>
      </c>
      <c r="D144" s="9">
        <v>10</v>
      </c>
      <c r="E144" s="9">
        <v>10778.288547547327</v>
      </c>
      <c r="F144" s="9">
        <f t="shared" si="7"/>
        <v>10778.288547547327</v>
      </c>
      <c r="G144" s="9">
        <f t="shared" si="8"/>
        <v>107782.88547547327</v>
      </c>
      <c r="H144" s="84"/>
      <c r="I144" s="85"/>
    </row>
    <row r="145" spans="1:9" x14ac:dyDescent="0.35">
      <c r="A145" s="88">
        <v>902</v>
      </c>
      <c r="B145" s="10" t="s">
        <v>165</v>
      </c>
      <c r="C145" s="7" t="s">
        <v>67</v>
      </c>
      <c r="D145" s="9">
        <v>10</v>
      </c>
      <c r="E145" s="9">
        <v>10778.288547547327</v>
      </c>
      <c r="F145" s="9">
        <f t="shared" si="7"/>
        <v>10778.288547547327</v>
      </c>
      <c r="G145" s="9">
        <f t="shared" si="8"/>
        <v>107782.88547547327</v>
      </c>
      <c r="H145" s="84"/>
      <c r="I145" s="85"/>
    </row>
    <row r="146" spans="1:9" x14ac:dyDescent="0.35">
      <c r="A146" s="88">
        <v>903</v>
      </c>
      <c r="B146" s="10" t="s">
        <v>166</v>
      </c>
      <c r="C146" s="7" t="s">
        <v>67</v>
      </c>
      <c r="D146" s="9">
        <v>10</v>
      </c>
      <c r="E146" s="9">
        <v>3129.4544509136358</v>
      </c>
      <c r="F146" s="9">
        <f t="shared" si="7"/>
        <v>3129.4544509136358</v>
      </c>
      <c r="G146" s="9">
        <f t="shared" si="8"/>
        <v>31294.544509136358</v>
      </c>
      <c r="H146" s="84"/>
      <c r="I146" s="85"/>
    </row>
    <row r="147" spans="1:9" x14ac:dyDescent="0.35">
      <c r="A147" s="88">
        <v>904</v>
      </c>
      <c r="B147" s="10" t="s">
        <v>167</v>
      </c>
      <c r="C147" s="7" t="s">
        <v>67</v>
      </c>
      <c r="D147" s="9">
        <v>10</v>
      </c>
      <c r="E147" s="9">
        <v>3129.4544509136358</v>
      </c>
      <c r="F147" s="9">
        <f t="shared" si="7"/>
        <v>3129.4544509136358</v>
      </c>
      <c r="G147" s="9">
        <f t="shared" si="8"/>
        <v>31294.544509136358</v>
      </c>
      <c r="H147" s="84"/>
      <c r="I147" s="85"/>
    </row>
    <row r="148" spans="1:9" x14ac:dyDescent="0.35">
      <c r="A148" s="88">
        <v>905</v>
      </c>
      <c r="B148" s="10" t="s">
        <v>168</v>
      </c>
      <c r="C148" s="7" t="s">
        <v>169</v>
      </c>
      <c r="D148" s="9">
        <v>3360</v>
      </c>
      <c r="E148" s="9">
        <v>85.722946029770569</v>
      </c>
      <c r="F148" s="9">
        <f t="shared" si="7"/>
        <v>85.722946029770569</v>
      </c>
      <c r="G148" s="9">
        <f t="shared" si="8"/>
        <v>288029.09866002912</v>
      </c>
      <c r="H148" s="84"/>
      <c r="I148" s="85"/>
    </row>
    <row r="149" spans="1:9" x14ac:dyDescent="0.35">
      <c r="A149" s="88">
        <v>906</v>
      </c>
      <c r="B149" s="10" t="s">
        <v>170</v>
      </c>
      <c r="C149" s="7" t="s">
        <v>169</v>
      </c>
      <c r="D149" s="9">
        <v>8</v>
      </c>
      <c r="E149" s="9">
        <v>125.93709277020707</v>
      </c>
      <c r="F149" s="9">
        <f t="shared" si="7"/>
        <v>125.93709277020707</v>
      </c>
      <c r="G149" s="9">
        <f t="shared" si="8"/>
        <v>1007.4967421616566</v>
      </c>
      <c r="H149" s="84"/>
      <c r="I149" s="85"/>
    </row>
    <row r="150" spans="1:9" x14ac:dyDescent="0.35">
      <c r="A150" s="88">
        <v>907</v>
      </c>
      <c r="B150" s="10" t="s">
        <v>171</v>
      </c>
      <c r="C150" s="7" t="s">
        <v>172</v>
      </c>
      <c r="D150" s="9">
        <v>8</v>
      </c>
      <c r="E150" s="9">
        <v>6100.4973392670663</v>
      </c>
      <c r="F150" s="9">
        <f t="shared" si="7"/>
        <v>6100.4973392670663</v>
      </c>
      <c r="G150" s="9">
        <f t="shared" si="8"/>
        <v>48803.97871413653</v>
      </c>
      <c r="H150" s="84"/>
      <c r="I150" s="85"/>
    </row>
    <row r="151" spans="1:9" x14ac:dyDescent="0.35">
      <c r="A151" s="88">
        <v>908</v>
      </c>
      <c r="B151" s="10" t="s">
        <v>173</v>
      </c>
      <c r="C151" s="7" t="s">
        <v>169</v>
      </c>
      <c r="D151" s="9">
        <v>120</v>
      </c>
      <c r="E151" s="9">
        <v>42.861473014885284</v>
      </c>
      <c r="F151" s="9">
        <f t="shared" si="7"/>
        <v>42.861473014885284</v>
      </c>
      <c r="G151" s="9">
        <f t="shared" si="8"/>
        <v>5143.3767617862341</v>
      </c>
      <c r="H151" s="84"/>
      <c r="I151" s="85"/>
    </row>
    <row r="152" spans="1:9" ht="18" x14ac:dyDescent="0.35">
      <c r="A152" s="44">
        <v>10</v>
      </c>
      <c r="B152" s="14" t="s">
        <v>64</v>
      </c>
      <c r="C152" s="15"/>
      <c r="D152" s="16"/>
      <c r="E152" s="16"/>
      <c r="F152" s="16"/>
      <c r="G152" s="16"/>
      <c r="H152" s="29"/>
    </row>
    <row r="153" spans="1:9" x14ac:dyDescent="0.35">
      <c r="A153" s="88">
        <v>1001</v>
      </c>
      <c r="B153" s="10" t="s">
        <v>66</v>
      </c>
      <c r="C153" s="7" t="s">
        <v>67</v>
      </c>
      <c r="D153" s="9">
        <v>1</v>
      </c>
      <c r="E153" s="9">
        <v>32260.018076185093</v>
      </c>
      <c r="F153" s="9">
        <f>E153*(1-G$17)</f>
        <v>32260.018076185093</v>
      </c>
      <c r="G153" s="9">
        <f t="shared" si="8"/>
        <v>32260.018076185093</v>
      </c>
      <c r="H153" s="84"/>
      <c r="I153" s="85"/>
    </row>
    <row r="154" spans="1:9" ht="23.5" x14ac:dyDescent="0.45">
      <c r="A154" s="45" t="s">
        <v>10</v>
      </c>
      <c r="B154" s="46"/>
      <c r="C154" s="47"/>
      <c r="G154" s="6">
        <f>SUBTOTAL(9,G22:G153)</f>
        <v>14118506.829877291</v>
      </c>
      <c r="H154" s="29"/>
      <c r="I154" s="85"/>
    </row>
    <row r="155" spans="1:9" x14ac:dyDescent="0.35">
      <c r="A155" s="26" t="s">
        <v>81</v>
      </c>
      <c r="B155" s="48"/>
      <c r="C155" s="48"/>
      <c r="D155" s="77"/>
      <c r="E155" s="48"/>
      <c r="F155" s="49"/>
      <c r="G155" s="50"/>
      <c r="H155" s="29"/>
      <c r="I155" s="85"/>
    </row>
    <row r="156" spans="1:9" x14ac:dyDescent="0.35">
      <c r="A156" s="26"/>
      <c r="B156" s="48"/>
      <c r="C156" s="48"/>
      <c r="D156" s="77"/>
      <c r="E156" s="48"/>
      <c r="F156" s="49"/>
      <c r="G156" s="50"/>
      <c r="H156" s="29"/>
    </row>
    <row r="157" spans="1:9" ht="31" x14ac:dyDescent="0.7">
      <c r="A157" s="51" t="s">
        <v>68</v>
      </c>
      <c r="B157" s="52"/>
      <c r="C157" s="52"/>
      <c r="D157" s="78"/>
      <c r="F157" s="53">
        <f>1-G154/SUMPRODUCT(D22:D153,E22:E153)</f>
        <v>0</v>
      </c>
      <c r="G157" s="50"/>
      <c r="H157" s="29"/>
    </row>
    <row r="158" spans="1:9" x14ac:dyDescent="0.35">
      <c r="A158" s="26"/>
      <c r="B158" s="48"/>
      <c r="C158" s="48"/>
      <c r="D158" s="77"/>
      <c r="E158" s="48"/>
      <c r="F158" s="49"/>
      <c r="G158" s="50"/>
      <c r="H158" s="29"/>
    </row>
    <row r="159" spans="1:9" ht="18.5" x14ac:dyDescent="0.35">
      <c r="A159" s="54" t="s">
        <v>11</v>
      </c>
      <c r="B159" s="55"/>
      <c r="C159" s="55"/>
      <c r="D159" s="79"/>
      <c r="E159" s="55"/>
      <c r="F159" s="56"/>
      <c r="G159" s="56"/>
      <c r="H159" s="29"/>
    </row>
    <row r="160" spans="1:9" x14ac:dyDescent="0.35">
      <c r="A160" s="26"/>
      <c r="B160" s="48"/>
      <c r="C160" s="48"/>
      <c r="D160" s="77"/>
      <c r="E160" s="48"/>
      <c r="F160" s="49"/>
      <c r="G160" s="50"/>
      <c r="H160" s="29"/>
    </row>
    <row r="161" spans="1:8" x14ac:dyDescent="0.35">
      <c r="A161" s="26"/>
      <c r="H161" s="29"/>
    </row>
    <row r="162" spans="1:8" x14ac:dyDescent="0.35">
      <c r="A162" s="26"/>
      <c r="H162" s="29"/>
    </row>
    <row r="163" spans="1:8" x14ac:dyDescent="0.35">
      <c r="A163" s="26"/>
      <c r="H163" s="29"/>
    </row>
    <row r="164" spans="1:8" x14ac:dyDescent="0.35">
      <c r="A164" s="26"/>
      <c r="H164" s="29"/>
    </row>
    <row r="165" spans="1:8" x14ac:dyDescent="0.35">
      <c r="A165" s="26"/>
      <c r="H165" s="29"/>
    </row>
    <row r="166" spans="1:8" x14ac:dyDescent="0.35">
      <c r="A166" s="26"/>
      <c r="H166" s="29"/>
    </row>
    <row r="167" spans="1:8" x14ac:dyDescent="0.35">
      <c r="A167" s="26"/>
      <c r="H167" s="29"/>
    </row>
    <row r="168" spans="1:8" x14ac:dyDescent="0.35">
      <c r="A168" s="26"/>
      <c r="H168" s="29"/>
    </row>
    <row r="169" spans="1:8" ht="19" thickBot="1" x14ac:dyDescent="0.5">
      <c r="A169" s="57"/>
      <c r="B169" s="19"/>
      <c r="C169" s="19"/>
      <c r="H169" s="29"/>
    </row>
    <row r="170" spans="1:8" s="18" customFormat="1" ht="19" thickTop="1" x14ac:dyDescent="0.45">
      <c r="A170" s="58" t="s">
        <v>77</v>
      </c>
      <c r="B170" s="59"/>
      <c r="C170" s="59"/>
      <c r="D170" s="80"/>
      <c r="E170" s="59"/>
      <c r="F170" s="59"/>
      <c r="G170" s="59"/>
      <c r="H170" s="60"/>
    </row>
    <row r="171" spans="1:8" s="18" customFormat="1" ht="18.5" x14ac:dyDescent="0.45">
      <c r="A171" s="58"/>
      <c r="D171" s="81"/>
      <c r="H171" s="60"/>
    </row>
    <row r="172" spans="1:8" s="18" customFormat="1" ht="18.5" x14ac:dyDescent="0.45">
      <c r="A172" s="58" t="s">
        <v>71</v>
      </c>
      <c r="B172" s="59"/>
      <c r="C172" s="59"/>
      <c r="D172" s="80"/>
      <c r="E172" s="59"/>
      <c r="F172" s="59"/>
      <c r="G172" s="59"/>
      <c r="H172" s="60"/>
    </row>
    <row r="173" spans="1:8" s="18" customFormat="1" ht="18.5" x14ac:dyDescent="0.45">
      <c r="A173" s="58"/>
      <c r="D173" s="81"/>
      <c r="H173" s="60"/>
    </row>
    <row r="174" spans="1:8" s="18" customFormat="1" ht="18.5" x14ac:dyDescent="0.45">
      <c r="A174" s="58" t="s">
        <v>76</v>
      </c>
      <c r="B174" s="59"/>
      <c r="C174" s="59"/>
      <c r="D174" s="80"/>
      <c r="E174" s="59"/>
      <c r="F174" s="59"/>
      <c r="G174" s="59"/>
      <c r="H174" s="60"/>
    </row>
    <row r="175" spans="1:8" s="18" customFormat="1" ht="18.5" x14ac:dyDescent="0.45">
      <c r="A175" s="58"/>
      <c r="D175" s="81"/>
      <c r="H175" s="60"/>
    </row>
    <row r="176" spans="1:8" s="18" customFormat="1" ht="18.5" x14ac:dyDescent="0.45">
      <c r="A176" s="58" t="s">
        <v>72</v>
      </c>
      <c r="D176" s="81"/>
      <c r="H176" s="60"/>
    </row>
    <row r="177" spans="1:8" s="18" customFormat="1" ht="18.5" x14ac:dyDescent="0.45">
      <c r="A177" s="58"/>
      <c r="D177" s="81"/>
      <c r="H177" s="60"/>
    </row>
    <row r="178" spans="1:8" s="18" customFormat="1" ht="19" thickBot="1" x14ac:dyDescent="0.5">
      <c r="A178" s="57"/>
      <c r="B178" s="19"/>
      <c r="C178" s="19"/>
      <c r="D178" s="81"/>
      <c r="H178" s="60"/>
    </row>
    <row r="179" spans="1:8" s="18" customFormat="1" ht="19" thickTop="1" x14ac:dyDescent="0.45">
      <c r="A179" s="58" t="s">
        <v>73</v>
      </c>
      <c r="B179" s="59"/>
      <c r="C179" s="59"/>
      <c r="D179" s="80"/>
      <c r="E179" s="59"/>
      <c r="F179" s="59"/>
      <c r="G179" s="59"/>
      <c r="H179" s="60"/>
    </row>
    <row r="180" spans="1:8" s="18" customFormat="1" ht="18.5" x14ac:dyDescent="0.45">
      <c r="A180" s="58"/>
      <c r="D180" s="81"/>
      <c r="H180" s="60"/>
    </row>
    <row r="181" spans="1:8" s="18" customFormat="1" ht="18.5" x14ac:dyDescent="0.45">
      <c r="A181" s="58" t="s">
        <v>75</v>
      </c>
      <c r="B181" s="59"/>
      <c r="C181" s="59"/>
      <c r="D181" s="80"/>
      <c r="E181" s="59"/>
      <c r="F181" s="59"/>
      <c r="G181" s="59"/>
      <c r="H181" s="60"/>
    </row>
    <row r="182" spans="1:8" s="18" customFormat="1" ht="18.5" x14ac:dyDescent="0.45">
      <c r="A182" s="58"/>
      <c r="D182" s="81"/>
      <c r="H182" s="60"/>
    </row>
    <row r="183" spans="1:8" s="18" customFormat="1" ht="18.5" x14ac:dyDescent="0.45">
      <c r="A183" s="58" t="s">
        <v>74</v>
      </c>
      <c r="B183" s="59"/>
      <c r="C183" s="59"/>
      <c r="D183" s="80"/>
      <c r="E183" s="59"/>
      <c r="F183" s="59"/>
      <c r="G183" s="59"/>
      <c r="H183" s="60"/>
    </row>
    <row r="184" spans="1:8" x14ac:dyDescent="0.35">
      <c r="A184" s="26"/>
      <c r="H184" s="29"/>
    </row>
    <row r="185" spans="1:8" x14ac:dyDescent="0.35">
      <c r="A185" s="26"/>
      <c r="H185" s="29"/>
    </row>
    <row r="186" spans="1:8" ht="18.5" x14ac:dyDescent="0.45">
      <c r="A186" s="70" t="s">
        <v>80</v>
      </c>
      <c r="B186" s="48"/>
      <c r="C186" s="48"/>
      <c r="H186" s="29"/>
    </row>
    <row r="187" spans="1:8" x14ac:dyDescent="0.35">
      <c r="A187" s="26"/>
      <c r="H187" s="29"/>
    </row>
    <row r="188" spans="1:8" ht="15.5" x14ac:dyDescent="0.35">
      <c r="A188" s="61" t="s">
        <v>79</v>
      </c>
      <c r="B188" s="48"/>
      <c r="C188" s="48"/>
      <c r="H188" s="29"/>
    </row>
    <row r="189" spans="1:8" ht="15.5" x14ac:dyDescent="0.35">
      <c r="A189" s="61"/>
      <c r="B189" s="48"/>
      <c r="C189" s="48"/>
      <c r="H189" s="29"/>
    </row>
    <row r="190" spans="1:8" s="20" customFormat="1" ht="15.5" x14ac:dyDescent="0.35">
      <c r="A190" s="62" t="s">
        <v>70</v>
      </c>
      <c r="B190" s="63"/>
      <c r="C190" s="63"/>
      <c r="D190" s="82"/>
      <c r="E190" s="63"/>
      <c r="F190" s="64"/>
      <c r="G190" s="65"/>
      <c r="H190" s="66"/>
    </row>
    <row r="191" spans="1:8" ht="15.5" x14ac:dyDescent="0.35">
      <c r="A191" s="61"/>
      <c r="B191" s="48"/>
      <c r="C191" s="48"/>
      <c r="D191" s="77"/>
      <c r="E191" s="48"/>
      <c r="F191" s="49"/>
      <c r="G191" s="50"/>
      <c r="H191" s="29"/>
    </row>
    <row r="192" spans="1:8" ht="15.5" x14ac:dyDescent="0.35">
      <c r="A192" s="61" t="s">
        <v>99</v>
      </c>
      <c r="H192" s="29"/>
    </row>
    <row r="193" spans="1:8" ht="15" thickBot="1" x14ac:dyDescent="0.4">
      <c r="A193" s="67"/>
      <c r="B193" s="68"/>
      <c r="C193" s="68"/>
      <c r="D193" s="83"/>
      <c r="E193" s="68"/>
      <c r="F193" s="68"/>
      <c r="G193" s="68"/>
      <c r="H193" s="69"/>
    </row>
    <row r="194" spans="1:8" ht="15" thickTop="1" x14ac:dyDescent="0.35"/>
  </sheetData>
  <sheetProtection algorithmName="SHA-512" hashValue="0/j+aHI9ofwbrrr1hQIWKqRjtpS3PTJCr9IqxQrjrODLx64p9r1epB9L3TBG0zO5ojFdQRILhe/8aSmzXOEtlA==" saltValue="xGHOcuxExWVUjyqM0kJGDw==" spinCount="100000" sheet="1" formatCells="0" formatColumns="0" formatRows="0" insertColumns="0" insertRows="0" insertHyperlinks="0" deleteColumns="0" deleteRows="0" pivotTables="0"/>
  <protectedRanges>
    <protectedRange algorithmName="SHA-512" hashValue="WhKu3N9Jj4ka/rm13vnkcaoHzEDIiShyni7+aMU1ntPxJMp4mdZGC+8ONyEmR/RS0lVdj4cUmCuIiAkeI28qCA==" saltValue="ji1UzAUiXWMC1B1gbpAJ1Q==" spinCount="100000" sqref="A8:XFD15" name="CABEÇALHO"/>
    <protectedRange algorithmName="SHA-512" hashValue="iQpWKvV04EmDyztz4vDpOokjMUdTJj5o8DEkBw/TRNQqFtswwRr0nN0D65NMNFCVa0yuuX/ge/Is5lJaviV5jw==" saltValue="KKuboQ4qwMQxfBQwCIjN6Q==" spinCount="100000" sqref="G17" name="DESCONTO"/>
    <protectedRange algorithmName="SHA-512" hashValue="qA0HhAc+OKiM+HVW8HJ9ITTx0cX4eUxOk1VrqXD1Kpgrn4eh72CgdB9qdY/QS9JhJH4dLff5x6iSsxM5fUxDaA==" saltValue="NjL14eqil0N7HD0i71btCQ==" spinCount="100000" sqref="B159:G159" name="VALOR POR EXTENSO"/>
    <protectedRange algorithmName="SHA-512" hashValue="u8J1/Za3kVorN1vygJGkHZb0KqryAa2VcMg8Q2eo6Oxqz9o4rHNQSrOprWlcSugHEZRvRYuun3Mv1bWYMuHg5Q==" saltValue="5kgIjLvSpy3DMOtG986g8w==" spinCount="100000" sqref="B170:B183" name="ASSINATURA"/>
  </protectedRanges>
  <autoFilter ref="A21:G155" xr:uid="{00000000-0001-0000-0000-000000000000}"/>
  <mergeCells count="4">
    <mergeCell ref="B6:C6"/>
    <mergeCell ref="B10:F10"/>
    <mergeCell ref="B12:F12"/>
    <mergeCell ref="B14:F14"/>
  </mergeCells>
  <hyperlinks>
    <hyperlink ref="B148" r:id="rId1" display="http://orse.cehop.se.gov.br/composicao.asp?font_sg_fonte=ORSE&amp;serv_nr_codigo=7891&amp;peri_nr_ano=2024&amp;peri_nr_mes=3&amp;peri_nr_ordem=1" xr:uid="{C924345D-57F7-4DD7-871C-684C9A7E7068}"/>
    <hyperlink ref="B151" r:id="rId2" display="http://orse.cehop.se.gov.br/composicao.asp?font_sg_fonte=ORSE&amp;serv_nr_codigo=7891&amp;peri_nr_ano=2024&amp;peri_nr_mes=3&amp;peri_nr_ordem=1" xr:uid="{D3682B4A-EB35-4DA9-A304-78ABEBE4BC93}"/>
  </hyperlinks>
  <pageMargins left="0.511811024" right="0.511811024" top="0.78740157499999996" bottom="0.78740157499999996" header="0.31496062000000002" footer="0.31496062000000002"/>
  <pageSetup paperSize="9" scale="48" fitToHeight="4" orientation="landscape" r:id="rId3"/>
  <rowBreaks count="1" manualBreakCount="1">
    <brk id="13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Potigás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jose.augusto</dc:creator>
  <cp:lastModifiedBy>José Augusto</cp:lastModifiedBy>
  <cp:lastPrinted>2024-10-01T19:07:19Z</cp:lastPrinted>
  <dcterms:created xsi:type="dcterms:W3CDTF">2020-07-06T11:44:26Z</dcterms:created>
  <dcterms:modified xsi:type="dcterms:W3CDTF">2024-10-08T13:41:36Z</dcterms:modified>
</cp:coreProperties>
</file>